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0" yWindow="120" windowWidth="17070" windowHeight="7080" activeTab="1"/>
  </bookViews>
  <sheets>
    <sheet name="Normalfall" sheetId="9" r:id="rId1"/>
    <sheet name="Höherlegung oder Rückstau" sheetId="2" r:id="rId2"/>
    <sheet name="Muster komplett" sheetId="8" r:id="rId3"/>
  </sheets>
  <definedNames>
    <definedName name="_xlnm.Print_Area" localSheetId="1">'Höherlegung oder Rückstau'!$A$2:$U$36</definedName>
    <definedName name="_xlnm.Print_Area" localSheetId="2">'Muster komplett'!$A$2:$U$36</definedName>
    <definedName name="_xlnm.Print_Area" localSheetId="0">Normalfall!$A$2:$U$36</definedName>
  </definedNames>
  <calcPr calcId="125725"/>
</workbook>
</file>

<file path=xl/calcChain.xml><?xml version="1.0" encoding="utf-8"?>
<calcChain xmlns="http://schemas.openxmlformats.org/spreadsheetml/2006/main">
  <c r="I30" i="9"/>
  <c r="K29"/>
  <c r="Q28"/>
  <c r="K28"/>
  <c r="I28"/>
  <c r="Q27"/>
  <c r="K27"/>
  <c r="I27"/>
  <c r="Q26"/>
  <c r="K26"/>
  <c r="I26"/>
  <c r="Q25"/>
  <c r="K25"/>
  <c r="I25"/>
  <c r="Q24"/>
  <c r="K24"/>
  <c r="I24"/>
  <c r="Q23"/>
  <c r="K23"/>
  <c r="I23"/>
  <c r="Q22"/>
  <c r="K22"/>
  <c r="I22"/>
  <c r="Q21"/>
  <c r="K21"/>
  <c r="I21"/>
  <c r="Q20"/>
  <c r="K20"/>
  <c r="I20"/>
  <c r="Q19"/>
  <c r="K19"/>
  <c r="I19"/>
  <c r="Q18"/>
  <c r="K18"/>
  <c r="I18"/>
  <c r="Q17"/>
  <c r="K17"/>
  <c r="I17"/>
  <c r="Q16"/>
  <c r="K16"/>
  <c r="I16"/>
  <c r="Q15"/>
  <c r="K15"/>
  <c r="I15"/>
  <c r="Q14"/>
  <c r="K14"/>
  <c r="I14"/>
  <c r="Q13"/>
  <c r="K13"/>
  <c r="I13"/>
  <c r="Q12"/>
  <c r="K12"/>
  <c r="I12"/>
  <c r="K11"/>
  <c r="I30" i="2" l="1"/>
  <c r="K13" l="1"/>
  <c r="K14"/>
  <c r="K15"/>
  <c r="K16"/>
  <c r="K17"/>
  <c r="K18"/>
  <c r="K19"/>
  <c r="K20"/>
  <c r="K21"/>
  <c r="K22"/>
  <c r="K23"/>
  <c r="K24"/>
  <c r="K25"/>
  <c r="K26"/>
  <c r="K27"/>
  <c r="K28"/>
  <c r="I12"/>
  <c r="K12"/>
  <c r="I30" i="8"/>
  <c r="K29"/>
  <c r="Q28"/>
  <c r="K28"/>
  <c r="I28"/>
  <c r="Q27"/>
  <c r="K27"/>
  <c r="I27"/>
  <c r="Q26"/>
  <c r="K26"/>
  <c r="I26"/>
  <c r="Q25"/>
  <c r="K25"/>
  <c r="I25"/>
  <c r="Q24"/>
  <c r="K24"/>
  <c r="I24"/>
  <c r="Q23"/>
  <c r="K23"/>
  <c r="I23"/>
  <c r="Q22"/>
  <c r="K22"/>
  <c r="I22"/>
  <c r="Q21"/>
  <c r="K21"/>
  <c r="I21"/>
  <c r="Q20"/>
  <c r="K20"/>
  <c r="I20"/>
  <c r="Q19"/>
  <c r="K19"/>
  <c r="I19"/>
  <c r="Q18"/>
  <c r="K18"/>
  <c r="I18"/>
  <c r="Q17"/>
  <c r="K17"/>
  <c r="I17"/>
  <c r="Q16"/>
  <c r="K16"/>
  <c r="I16"/>
  <c r="Q15"/>
  <c r="K15"/>
  <c r="I15"/>
  <c r="Q14"/>
  <c r="K14"/>
  <c r="I14"/>
  <c r="Q13"/>
  <c r="K13"/>
  <c r="I13"/>
  <c r="Q12"/>
  <c r="K12"/>
  <c r="I12"/>
  <c r="K11"/>
  <c r="K29" i="2"/>
  <c r="K11"/>
  <c r="Q28"/>
  <c r="I28"/>
  <c r="Q27"/>
  <c r="I27"/>
  <c r="Q26"/>
  <c r="I26"/>
  <c r="Q25"/>
  <c r="I25"/>
  <c r="Q24"/>
  <c r="I24"/>
  <c r="Q23"/>
  <c r="I23"/>
  <c r="Q22"/>
  <c r="I22"/>
  <c r="Q21"/>
  <c r="I21"/>
  <c r="Q20"/>
  <c r="I20"/>
  <c r="Q19"/>
  <c r="I19"/>
  <c r="Q18"/>
  <c r="I18"/>
  <c r="Q17"/>
  <c r="I17"/>
  <c r="Q16"/>
  <c r="I16"/>
  <c r="Q15"/>
  <c r="I15"/>
  <c r="Q14"/>
  <c r="I14"/>
  <c r="Q13"/>
  <c r="I13"/>
  <c r="Q12"/>
</calcChain>
</file>

<file path=xl/sharedStrings.xml><?xml version="1.0" encoding="utf-8"?>
<sst xmlns="http://schemas.openxmlformats.org/spreadsheetml/2006/main" count="179" uniqueCount="71">
  <si>
    <t>Material</t>
  </si>
  <si>
    <t>links</t>
  </si>
  <si>
    <t>Heuelstr. 4/6 (Garage)</t>
  </si>
  <si>
    <t>STZ</t>
  </si>
  <si>
    <t>ja</t>
  </si>
  <si>
    <t>nein</t>
  </si>
  <si>
    <t>rechts</t>
  </si>
  <si>
    <t>Scheitel</t>
  </si>
  <si>
    <t>DN</t>
  </si>
  <si>
    <t>PEHD</t>
  </si>
  <si>
    <t>Guss</t>
  </si>
  <si>
    <t>KS 64'805</t>
  </si>
  <si>
    <t>Titlisstrasse 29</t>
  </si>
  <si>
    <t>Titlisstrasse 28</t>
  </si>
  <si>
    <t>NBR</t>
  </si>
  <si>
    <t>Kanalsohle</t>
  </si>
  <si>
    <t>proj.</t>
  </si>
  <si>
    <t>RSH Kanal</t>
  </si>
  <si>
    <t>Abstand zu proj. Kanal</t>
  </si>
  <si>
    <t>kritischer Keller</t>
  </si>
  <si>
    <t>Kote</t>
  </si>
  <si>
    <t>Bezeichnung</t>
  </si>
  <si>
    <t>Ablauf Waschküche</t>
  </si>
  <si>
    <t>Rinne Einfahrtsrampe</t>
  </si>
  <si>
    <t>Ablauf Keller</t>
  </si>
  <si>
    <t>Einspitztabelle</t>
  </si>
  <si>
    <t>Bau-Nr. / Titel</t>
  </si>
  <si>
    <t>Abschnitt</t>
  </si>
  <si>
    <t>Datum / Verfasser</t>
  </si>
  <si>
    <t>Strassenrand</t>
  </si>
  <si>
    <t>Parzellengrenze</t>
  </si>
  <si>
    <t>Musterbüro, Hans Musterknabe</t>
  </si>
  <si>
    <t>G138</t>
  </si>
  <si>
    <t>41a</t>
  </si>
  <si>
    <t>Anschluss nicht möglich</t>
  </si>
  <si>
    <t>vorgängige Sondage nötig</t>
  </si>
  <si>
    <t>Gefälle AL</t>
  </si>
  <si>
    <t>proj (min. 2%, idR. = best.)</t>
  </si>
  <si>
    <t>Testprojekt</t>
  </si>
  <si>
    <t>Schmutzwasser Grossmannstrasse</t>
  </si>
  <si>
    <t>Bemerkungen:</t>
  </si>
  <si>
    <t>Nummer</t>
  </si>
  <si>
    <t>Anschluss</t>
  </si>
  <si>
    <t>Einlauf</t>
  </si>
  <si>
    <t>Umhängen</t>
  </si>
  <si>
    <t>am Bau prüfen</t>
  </si>
  <si>
    <t>SA 13143</t>
  </si>
  <si>
    <t>Metrierung</t>
  </si>
  <si>
    <t>KS 409'888</t>
  </si>
  <si>
    <t>Hausanschluss Nr. 222</t>
  </si>
  <si>
    <t>Betriebszustand</t>
  </si>
  <si>
    <t>verschlossen</t>
  </si>
  <si>
    <t>unbekannt</t>
  </si>
  <si>
    <t>ausser Betrieb</t>
  </si>
  <si>
    <t>in Betrieb</t>
  </si>
  <si>
    <t>Einspitz</t>
  </si>
  <si>
    <r>
      <t xml:space="preserve">bestehende AL </t>
    </r>
    <r>
      <rPr>
        <sz val="10"/>
        <color theme="1"/>
        <rFont val="Arial"/>
        <family val="2"/>
        <scheme val="minor"/>
      </rPr>
      <t>(i.d.R. an Parzellengrenze)</t>
    </r>
  </si>
  <si>
    <t>Anschluss radial möglich</t>
  </si>
  <si>
    <t>Anschluss kritisch bzw. Spezialabzweiger nötig</t>
  </si>
  <si>
    <t>mind.</t>
  </si>
  <si>
    <t>Sohle - Einspitz</t>
  </si>
  <si>
    <t>Rückstaugefahr für Regenabwasser</t>
  </si>
  <si>
    <r>
      <rPr>
        <b/>
        <sz val="10"/>
        <color theme="1"/>
        <rFont val="Arial"/>
        <family val="2"/>
        <scheme val="minor"/>
      </rPr>
      <t>Nachweis Rückstau</t>
    </r>
    <r>
      <rPr>
        <sz val="10"/>
        <color theme="1"/>
        <rFont val="Arial"/>
        <family val="2"/>
        <scheme val="minor"/>
      </rPr>
      <t xml:space="preserve"> (erforderlich, wenn Wasserspiegel steigen)</t>
    </r>
  </si>
  <si>
    <t>Min. Höhe anhand AL-Kote</t>
  </si>
  <si>
    <r>
      <rPr>
        <b/>
        <sz val="10"/>
        <color theme="1"/>
        <rFont val="Arial"/>
        <family val="2"/>
        <scheme val="minor"/>
      </rPr>
      <t xml:space="preserve">Nachweis Anschlusshöhe </t>
    </r>
    <r>
      <rPr>
        <sz val="10"/>
        <color theme="1"/>
        <rFont val="Arial"/>
        <family val="2"/>
        <scheme val="minor"/>
      </rPr>
      <t>(erforderlich, sofern Kanalachse höher gelegt wird)</t>
    </r>
  </si>
  <si>
    <t>Rückstauhöhe (RSH) weniger als 20 cm unter kritischer Kellerkote</t>
  </si>
  <si>
    <t>Rückstau über Kellerkote</t>
  </si>
  <si>
    <t>Einspitz - Sohle</t>
  </si>
  <si>
    <t xml:space="preserve"> </t>
  </si>
  <si>
    <r>
      <rPr>
        <b/>
        <sz val="10"/>
        <color rgb="FFFF0000"/>
        <rFont val="Arial"/>
        <family val="2"/>
        <scheme val="minor"/>
      </rPr>
      <t xml:space="preserve">Nachweis Anschlusshöhe </t>
    </r>
    <r>
      <rPr>
        <sz val="10"/>
        <color rgb="FFFF0000"/>
        <rFont val="Arial"/>
        <family val="2"/>
        <scheme val="minor"/>
      </rPr>
      <t>(erforderlich, sofern Kanalachse höher gelegt wird) - sonst ausblenden</t>
    </r>
  </si>
  <si>
    <r>
      <rPr>
        <b/>
        <sz val="10"/>
        <color rgb="FFFF0000"/>
        <rFont val="Arial"/>
        <family val="2"/>
        <scheme val="minor"/>
      </rPr>
      <t>Nachweis Rückstau</t>
    </r>
    <r>
      <rPr>
        <sz val="10"/>
        <color rgb="FFFF0000"/>
        <rFont val="Arial"/>
        <family val="2"/>
        <scheme val="minor"/>
      </rPr>
      <t xml:space="preserve"> (erforderlich, wenn Wasserspiegel steigen) - sonst ausblenden</t>
    </r>
  </si>
</sst>
</file>

<file path=xl/styles.xml><?xml version="1.0" encoding="utf-8"?>
<styleSheet xmlns="http://schemas.openxmlformats.org/spreadsheetml/2006/main">
  <numFmts count="4">
    <numFmt numFmtId="164" formatCode="0.0"/>
    <numFmt numFmtId="165" formatCode="00,000"/>
    <numFmt numFmtId="166" formatCode="dd/mm/yyyy;@"/>
    <numFmt numFmtId="167" formatCode="0.0\ \‰"/>
  </numFmts>
  <fonts count="14">
    <font>
      <sz val="11"/>
      <color theme="1"/>
      <name val="Arial"/>
      <family val="2"/>
      <scheme val="minor"/>
    </font>
    <font>
      <i/>
      <sz val="8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10"/>
      <name val="Arial"/>
      <family val="2"/>
    </font>
    <font>
      <b/>
      <sz val="16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  <scheme val="minor"/>
    </font>
    <font>
      <sz val="10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10"/>
      <color rgb="FFFF0000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16">
    <xf numFmtId="0" fontId="0" fillId="0" borderId="0" xfId="0"/>
    <xf numFmtId="0" fontId="1" fillId="2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 applyProtection="1">
      <alignment horizontal="left" vertical="center"/>
    </xf>
    <xf numFmtId="0" fontId="6" fillId="0" borderId="0" xfId="0" applyFont="1"/>
    <xf numFmtId="0" fontId="7" fillId="0" borderId="0" xfId="0" applyFont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left" vertical="top"/>
    </xf>
    <xf numFmtId="0" fontId="7" fillId="0" borderId="0" xfId="0" applyFont="1" applyAlignment="1" applyProtection="1">
      <alignment horizontal="left" vertical="center"/>
    </xf>
    <xf numFmtId="165" fontId="7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vertical="top"/>
    </xf>
    <xf numFmtId="0" fontId="1" fillId="5" borderId="0" xfId="0" applyFont="1" applyFill="1"/>
    <xf numFmtId="0" fontId="1" fillId="6" borderId="0" xfId="0" applyFont="1" applyFill="1"/>
    <xf numFmtId="0" fontId="1" fillId="4" borderId="0" xfId="0" applyFont="1" applyFill="1"/>
    <xf numFmtId="0" fontId="1" fillId="7" borderId="0" xfId="0" applyFont="1" applyFill="1"/>
    <xf numFmtId="0" fontId="1" fillId="9" borderId="0" xfId="0" applyFont="1" applyFill="1"/>
    <xf numFmtId="0" fontId="2" fillId="0" borderId="0" xfId="0" applyFont="1" applyFill="1" applyBorder="1"/>
    <xf numFmtId="0" fontId="1" fillId="0" borderId="0" xfId="0" applyFont="1" applyFill="1"/>
    <xf numFmtId="165" fontId="7" fillId="3" borderId="1" xfId="0" applyNumberFormat="1" applyFont="1" applyFill="1" applyBorder="1" applyAlignment="1" applyProtection="1">
      <alignment horizontal="left" vertical="center"/>
      <protection locked="0"/>
    </xf>
    <xf numFmtId="166" fontId="9" fillId="3" borderId="1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6" fillId="2" borderId="0" xfId="0" applyFont="1" applyFill="1"/>
    <xf numFmtId="0" fontId="3" fillId="2" borderId="0" xfId="0" applyFont="1" applyFill="1" applyAlignment="1">
      <alignment vertical="top"/>
    </xf>
    <xf numFmtId="0" fontId="2" fillId="2" borderId="0" xfId="0" applyFont="1" applyFill="1" applyBorder="1"/>
    <xf numFmtId="0" fontId="2" fillId="0" borderId="0" xfId="0" applyFont="1" applyBorder="1"/>
    <xf numFmtId="0" fontId="5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Fill="1" applyBorder="1" applyProtection="1"/>
    <xf numFmtId="0" fontId="2" fillId="0" borderId="6" xfId="0" applyFont="1" applyFill="1" applyBorder="1" applyProtection="1"/>
    <xf numFmtId="0" fontId="6" fillId="0" borderId="0" xfId="0" applyFont="1" applyAlignment="1" applyProtection="1">
      <alignment horizontal="left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Fill="1" applyBorder="1" applyProtection="1"/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center" vertical="top"/>
    </xf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vertical="top"/>
    </xf>
    <xf numFmtId="164" fontId="2" fillId="0" borderId="2" xfId="0" applyNumberFormat="1" applyFont="1" applyBorder="1" applyAlignment="1" applyProtection="1">
      <alignment horizontal="center"/>
    </xf>
    <xf numFmtId="0" fontId="2" fillId="0" borderId="2" xfId="0" applyFont="1" applyFill="1" applyBorder="1" applyAlignment="1" applyProtection="1"/>
    <xf numFmtId="0" fontId="2" fillId="0" borderId="2" xfId="0" applyFont="1" applyFill="1" applyBorder="1" applyAlignment="1" applyProtection="1">
      <alignment horizontal="left"/>
    </xf>
    <xf numFmtId="0" fontId="10" fillId="0" borderId="2" xfId="0" applyNumberFormat="1" applyFont="1" applyBorder="1" applyAlignment="1" applyProtection="1">
      <alignment horizontal="center"/>
    </xf>
    <xf numFmtId="2" fontId="2" fillId="8" borderId="2" xfId="0" applyNumberFormat="1" applyFont="1" applyFill="1" applyBorder="1" applyAlignment="1" applyProtection="1">
      <alignment horizontal="center"/>
    </xf>
    <xf numFmtId="2" fontId="2" fillId="0" borderId="2" xfId="0" applyNumberFormat="1" applyFont="1" applyBorder="1" applyAlignment="1" applyProtection="1">
      <alignment horizontal="center"/>
    </xf>
    <xf numFmtId="2" fontId="2" fillId="0" borderId="8" xfId="0" applyNumberFormat="1" applyFont="1" applyFill="1" applyBorder="1" applyAlignment="1" applyProtection="1">
      <alignment horizontal="center" vertical="top"/>
    </xf>
    <xf numFmtId="2" fontId="2" fillId="0" borderId="8" xfId="0" applyNumberFormat="1" applyFont="1" applyBorder="1" applyAlignment="1" applyProtection="1">
      <alignment horizontal="center" vertical="top"/>
    </xf>
    <xf numFmtId="2" fontId="2" fillId="0" borderId="9" xfId="0" applyNumberFormat="1" applyFont="1" applyFill="1" applyBorder="1" applyAlignment="1" applyProtection="1">
      <alignment horizontal="center" vertical="top"/>
    </xf>
    <xf numFmtId="2" fontId="2" fillId="0" borderId="9" xfId="0" applyNumberFormat="1" applyFont="1" applyBorder="1" applyAlignment="1" applyProtection="1">
      <alignment horizontal="center" vertical="top"/>
    </xf>
    <xf numFmtId="2" fontId="2" fillId="0" borderId="13" xfId="0" applyNumberFormat="1" applyFont="1" applyFill="1" applyBorder="1" applyAlignment="1" applyProtection="1">
      <alignment horizontal="center" vertical="top"/>
    </xf>
    <xf numFmtId="2" fontId="2" fillId="0" borderId="13" xfId="0" applyNumberFormat="1" applyFont="1" applyBorder="1" applyAlignment="1" applyProtection="1">
      <alignment horizontal="center" vertical="top"/>
    </xf>
    <xf numFmtId="0" fontId="2" fillId="0" borderId="2" xfId="0" applyFont="1" applyFill="1" applyBorder="1" applyProtection="1"/>
    <xf numFmtId="2" fontId="2" fillId="0" borderId="2" xfId="0" applyNumberFormat="1" applyFont="1" applyFill="1" applyBorder="1" applyAlignment="1" applyProtection="1">
      <alignment horizontal="right"/>
    </xf>
    <xf numFmtId="0" fontId="11" fillId="0" borderId="2" xfId="0" applyNumberFormat="1" applyFont="1" applyBorder="1" applyAlignment="1" applyProtection="1">
      <alignment horizontal="center"/>
    </xf>
    <xf numFmtId="2" fontId="2" fillId="0" borderId="2" xfId="0" applyNumberFormat="1" applyFont="1" applyBorder="1" applyAlignment="1" applyProtection="1">
      <alignment horizontal="left"/>
    </xf>
    <xf numFmtId="164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 indent="1"/>
    </xf>
    <xf numFmtId="167" fontId="2" fillId="0" borderId="4" xfId="0" applyNumberFormat="1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>
      <alignment horizontal="left"/>
    </xf>
    <xf numFmtId="2" fontId="2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left"/>
    </xf>
    <xf numFmtId="0" fontId="2" fillId="3" borderId="1" xfId="0" applyFont="1" applyFill="1" applyBorder="1" applyAlignment="1" applyProtection="1">
      <alignment horizontal="center"/>
      <protection locked="0"/>
    </xf>
    <xf numFmtId="2" fontId="2" fillId="3" borderId="2" xfId="0" applyNumberFormat="1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164" fontId="2" fillId="3" borderId="8" xfId="0" applyNumberFormat="1" applyFont="1" applyFill="1" applyBorder="1" applyAlignment="1" applyProtection="1">
      <alignment horizontal="center" vertical="top"/>
      <protection locked="0"/>
    </xf>
    <xf numFmtId="0" fontId="2" fillId="3" borderId="8" xfId="0" applyFont="1" applyFill="1" applyBorder="1" applyAlignment="1" applyProtection="1">
      <alignment horizontal="left" vertical="top"/>
      <protection locked="0"/>
    </xf>
    <xf numFmtId="0" fontId="2" fillId="3" borderId="11" xfId="0" applyFont="1" applyFill="1" applyBorder="1" applyAlignment="1" applyProtection="1">
      <alignment horizontal="center" vertical="top"/>
      <protection locked="0"/>
    </xf>
    <xf numFmtId="164" fontId="2" fillId="3" borderId="9" xfId="0" applyNumberFormat="1" applyFont="1" applyFill="1" applyBorder="1" applyAlignment="1" applyProtection="1">
      <alignment horizontal="center" vertical="top"/>
      <protection locked="0"/>
    </xf>
    <xf numFmtId="0" fontId="2" fillId="3" borderId="9" xfId="0" applyFont="1" applyFill="1" applyBorder="1" applyAlignment="1" applyProtection="1">
      <alignment horizontal="left" vertical="top"/>
      <protection locked="0"/>
    </xf>
    <xf numFmtId="0" fontId="2" fillId="3" borderId="12" xfId="0" applyFont="1" applyFill="1" applyBorder="1" applyAlignment="1" applyProtection="1">
      <alignment horizontal="center" vertical="top"/>
      <protection locked="0"/>
    </xf>
    <xf numFmtId="164" fontId="2" fillId="3" borderId="13" xfId="0" applyNumberFormat="1" applyFont="1" applyFill="1" applyBorder="1" applyAlignment="1" applyProtection="1">
      <alignment horizontal="center" vertical="top"/>
      <protection locked="0"/>
    </xf>
    <xf numFmtId="0" fontId="2" fillId="3" borderId="13" xfId="0" applyFont="1" applyFill="1" applyBorder="1" applyAlignment="1" applyProtection="1">
      <alignment horizontal="left" vertical="top"/>
      <protection locked="0"/>
    </xf>
    <xf numFmtId="164" fontId="2" fillId="3" borderId="2" xfId="0" applyNumberFormat="1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 vertical="top"/>
      <protection locked="0"/>
    </xf>
    <xf numFmtId="0" fontId="2" fillId="3" borderId="9" xfId="0" applyFont="1" applyFill="1" applyBorder="1" applyAlignment="1" applyProtection="1">
      <alignment horizontal="center" vertical="top"/>
      <protection locked="0"/>
    </xf>
    <xf numFmtId="0" fontId="2" fillId="3" borderId="13" xfId="0" applyFont="1" applyFill="1" applyBorder="1" applyAlignment="1" applyProtection="1">
      <alignment horizontal="center" vertical="top"/>
      <protection locked="0"/>
    </xf>
    <xf numFmtId="2" fontId="2" fillId="3" borderId="8" xfId="0" applyNumberFormat="1" applyFont="1" applyFill="1" applyBorder="1" applyAlignment="1" applyProtection="1">
      <alignment horizontal="center" vertical="top"/>
      <protection locked="0"/>
    </xf>
    <xf numFmtId="2" fontId="2" fillId="3" borderId="8" xfId="0" applyNumberFormat="1" applyFont="1" applyFill="1" applyBorder="1" applyAlignment="1" applyProtection="1">
      <alignment horizontal="left" vertical="top"/>
      <protection locked="0"/>
    </xf>
    <xf numFmtId="2" fontId="2" fillId="3" borderId="9" xfId="0" applyNumberFormat="1" applyFont="1" applyFill="1" applyBorder="1" applyAlignment="1" applyProtection="1">
      <alignment horizontal="center" vertical="top"/>
      <protection locked="0"/>
    </xf>
    <xf numFmtId="2" fontId="2" fillId="3" borderId="9" xfId="0" applyNumberFormat="1" applyFont="1" applyFill="1" applyBorder="1" applyAlignment="1" applyProtection="1">
      <alignment horizontal="left" vertical="top"/>
      <protection locked="0"/>
    </xf>
    <xf numFmtId="2" fontId="2" fillId="3" borderId="13" xfId="0" applyNumberFormat="1" applyFont="1" applyFill="1" applyBorder="1" applyAlignment="1" applyProtection="1">
      <alignment horizontal="center" vertical="top"/>
      <protection locked="0"/>
    </xf>
    <xf numFmtId="2" fontId="2" fillId="3" borderId="13" xfId="0" applyNumberFormat="1" applyFont="1" applyFill="1" applyBorder="1" applyAlignment="1" applyProtection="1">
      <alignment horizontal="left" vertical="top"/>
      <protection locked="0"/>
    </xf>
    <xf numFmtId="2" fontId="2" fillId="3" borderId="8" xfId="0" applyNumberFormat="1" applyFont="1" applyFill="1" applyBorder="1" applyAlignment="1" applyProtection="1">
      <alignment vertical="top"/>
      <protection locked="0"/>
    </xf>
    <xf numFmtId="2" fontId="2" fillId="3" borderId="9" xfId="0" applyNumberFormat="1" applyFont="1" applyFill="1" applyBorder="1" applyAlignment="1" applyProtection="1">
      <alignment vertical="top"/>
      <protection locked="0"/>
    </xf>
    <xf numFmtId="2" fontId="2" fillId="3" borderId="13" xfId="0" applyNumberFormat="1" applyFont="1" applyFill="1" applyBorder="1" applyAlignment="1" applyProtection="1">
      <alignment vertical="top"/>
      <protection locked="0"/>
    </xf>
    <xf numFmtId="0" fontId="2" fillId="3" borderId="4" xfId="0" applyFont="1" applyFill="1" applyBorder="1" applyProtection="1">
      <protection locked="0"/>
    </xf>
    <xf numFmtId="2" fontId="2" fillId="3" borderId="4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Protection="1">
      <protection locked="0"/>
    </xf>
    <xf numFmtId="2" fontId="2" fillId="3" borderId="0" xfId="0" applyNumberFormat="1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Protection="1">
      <protection locked="0"/>
    </xf>
    <xf numFmtId="2" fontId="2" fillId="3" borderId="3" xfId="0" applyNumberFormat="1" applyFont="1" applyFill="1" applyBorder="1" applyAlignment="1" applyProtection="1">
      <alignment horizontal="center"/>
      <protection locked="0"/>
    </xf>
    <xf numFmtId="164" fontId="2" fillId="3" borderId="5" xfId="0" applyNumberFormat="1" applyFon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left" indent="1"/>
      <protection locked="0"/>
    </xf>
    <xf numFmtId="164" fontId="2" fillId="3" borderId="6" xfId="0" applyNumberFormat="1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left" indent="1"/>
      <protection locked="0"/>
    </xf>
    <xf numFmtId="164" fontId="2" fillId="3" borderId="7" xfId="0" applyNumberFormat="1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left" indent="1"/>
      <protection locked="0"/>
    </xf>
    <xf numFmtId="0" fontId="2" fillId="3" borderId="9" xfId="0" applyFont="1" applyFill="1" applyBorder="1" applyAlignment="1" applyProtection="1">
      <alignment vertical="top"/>
      <protection locked="0"/>
    </xf>
    <xf numFmtId="0" fontId="2" fillId="3" borderId="13" xfId="0" applyFont="1" applyFill="1" applyBorder="1" applyAlignment="1" applyProtection="1">
      <alignment vertical="top"/>
      <protection locked="0"/>
    </xf>
    <xf numFmtId="0" fontId="2" fillId="3" borderId="2" xfId="0" applyFont="1" applyFill="1" applyBorder="1" applyAlignment="1" applyProtection="1">
      <alignment horizontal="left" indent="1"/>
      <protection locked="0"/>
    </xf>
    <xf numFmtId="0" fontId="8" fillId="3" borderId="2" xfId="0" applyFont="1" applyFill="1" applyBorder="1" applyAlignment="1" applyProtection="1">
      <alignment vertical="center"/>
      <protection locked="0"/>
    </xf>
    <xf numFmtId="0" fontId="9" fillId="3" borderId="1" xfId="0" applyFont="1" applyFill="1" applyBorder="1" applyAlignment="1" applyProtection="1">
      <alignment vertical="center" wrapText="1"/>
      <protection locked="0"/>
    </xf>
    <xf numFmtId="0" fontId="9" fillId="3" borderId="2" xfId="0" applyFont="1" applyFill="1" applyBorder="1" applyAlignment="1" applyProtection="1">
      <alignment vertical="center" wrapText="1"/>
      <protection locked="0"/>
    </xf>
    <xf numFmtId="0" fontId="9" fillId="3" borderId="2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protection locked="0"/>
    </xf>
    <xf numFmtId="0" fontId="2" fillId="3" borderId="8" xfId="0" applyFont="1" applyFill="1" applyBorder="1" applyAlignment="1" applyProtection="1">
      <alignment vertical="top"/>
      <protection locked="0"/>
    </xf>
    <xf numFmtId="0" fontId="12" fillId="2" borderId="0" xfId="0" applyFont="1" applyFill="1"/>
  </cellXfs>
  <cellStyles count="2">
    <cellStyle name="Standard" xfId="0" builtinId="0"/>
    <cellStyle name="Standard 2" xfId="1"/>
  </cellStyles>
  <dxfs count="24">
    <dxf>
      <fill>
        <patternFill>
          <bgColor rgb="FFFFFF66"/>
        </patternFill>
      </fill>
    </dxf>
    <dxf>
      <fill>
        <patternFill>
          <bgColor rgb="FFFFCC99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FFCC99"/>
        </patternFill>
      </fill>
    </dxf>
    <dxf>
      <fill>
        <patternFill>
          <bgColor rgb="FFFFFF66"/>
        </patternFill>
      </fill>
    </dxf>
    <dxf>
      <fill>
        <patternFill patternType="solid"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CC99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FFCC99"/>
        </patternFill>
      </fill>
    </dxf>
    <dxf>
      <fill>
        <patternFill>
          <bgColor rgb="FFFFFF66"/>
        </patternFill>
      </fill>
    </dxf>
    <dxf>
      <fill>
        <patternFill patternType="solid"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CC99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rgb="FFFFCC99"/>
        </patternFill>
      </fill>
    </dxf>
    <dxf>
      <fill>
        <patternFill>
          <bgColor rgb="FFFFFF66"/>
        </patternFill>
      </fill>
    </dxf>
    <dxf>
      <fill>
        <patternFill patternType="solid">
          <bgColor theme="0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CC99"/>
      <color rgb="FFFFFF66"/>
      <color rgb="FFFFFF99"/>
      <color rgb="FFFF99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tadt_Zuerich">
  <a:themeElements>
    <a:clrScheme name="Stadt Zuerich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BF"/>
      </a:accent1>
      <a:accent2>
        <a:srgbClr val="FF0000"/>
      </a:accent2>
      <a:accent3>
        <a:srgbClr val="00FF00"/>
      </a:accent3>
      <a:accent4>
        <a:srgbClr val="008000"/>
      </a:accent4>
      <a:accent5>
        <a:srgbClr val="6666FF"/>
      </a:accent5>
      <a:accent6>
        <a:srgbClr val="FFFF00"/>
      </a:accent6>
      <a:hlink>
        <a:srgbClr val="0000BF"/>
      </a:hlink>
      <a:folHlink>
        <a:srgbClr val="800080"/>
      </a:folHlink>
    </a:clrScheme>
    <a:fontScheme name="Stadt Zuerich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workbookViewId="0">
      <selection activeCell="D30" sqref="D30"/>
    </sheetView>
  </sheetViews>
  <sheetFormatPr baseColWidth="10" defaultRowHeight="12.75" outlineLevelCol="1"/>
  <cols>
    <col min="1" max="1" width="9" style="2" customWidth="1"/>
    <col min="2" max="2" width="7.125" style="2" customWidth="1"/>
    <col min="3" max="3" width="13.75" style="2" customWidth="1"/>
    <col min="4" max="4" width="9.5" style="3" bestFit="1" customWidth="1"/>
    <col min="5" max="5" width="6.875" style="3" customWidth="1"/>
    <col min="6" max="6" width="7.375" style="2" hidden="1" customWidth="1" outlineLevel="1"/>
    <col min="7" max="7" width="13.5" style="2" bestFit="1" customWidth="1" collapsed="1"/>
    <col min="8" max="8" width="11.375" style="2" bestFit="1" customWidth="1"/>
    <col min="9" max="14" width="8.875" style="2" hidden="1" customWidth="1" outlineLevel="1"/>
    <col min="15" max="15" width="20.625" style="2" hidden="1" customWidth="1" outlineLevel="1"/>
    <col min="16" max="16" width="1" style="2" customWidth="1" collapsed="1"/>
    <col min="17" max="19" width="8.875" style="2" hidden="1" customWidth="1" outlineLevel="1"/>
    <col min="20" max="20" width="20.625" style="2" hidden="1" customWidth="1" outlineLevel="1"/>
    <col min="21" max="21" width="2" style="23" customWidth="1" collapsed="1"/>
    <col min="22" max="26" width="11" style="23"/>
    <col min="27" max="16384" width="11" style="2"/>
  </cols>
  <sheetData>
    <row r="1" spans="1:26" s="23" customFormat="1">
      <c r="D1" s="24"/>
      <c r="E1" s="24"/>
      <c r="I1" s="23" t="s">
        <v>64</v>
      </c>
      <c r="Q1" s="23" t="s">
        <v>62</v>
      </c>
    </row>
    <row r="2" spans="1:26" ht="20.25">
      <c r="A2" s="29" t="s">
        <v>25</v>
      </c>
      <c r="B2" s="30"/>
      <c r="C2" s="30"/>
      <c r="D2" s="31"/>
      <c r="E2" s="31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2"/>
    </row>
    <row r="3" spans="1:26">
      <c r="A3" s="30"/>
      <c r="B3" s="30"/>
      <c r="C3" s="30"/>
      <c r="D3" s="31"/>
      <c r="E3" s="31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2"/>
    </row>
    <row r="4" spans="1:26">
      <c r="A4" s="7" t="s">
        <v>26</v>
      </c>
      <c r="B4" s="8"/>
      <c r="C4" s="21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33"/>
    </row>
    <row r="5" spans="1:26">
      <c r="A5" s="9"/>
      <c r="B5" s="10"/>
      <c r="C5" s="10"/>
      <c r="D5" s="12"/>
      <c r="E5" s="13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30"/>
      <c r="T5" s="30"/>
      <c r="U5" s="32"/>
    </row>
    <row r="6" spans="1:26" ht="12.75" customHeight="1">
      <c r="A6" s="11" t="s">
        <v>27</v>
      </c>
      <c r="B6" s="5"/>
      <c r="C6" s="110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33"/>
    </row>
    <row r="7" spans="1:26">
      <c r="A7" s="11" t="s">
        <v>28</v>
      </c>
      <c r="B7" s="5"/>
      <c r="C7" s="2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33"/>
    </row>
    <row r="8" spans="1:26">
      <c r="A8" s="30"/>
      <c r="B8" s="30"/>
      <c r="C8" s="30"/>
      <c r="D8" s="31"/>
      <c r="E8" s="31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2"/>
    </row>
    <row r="9" spans="1:26" s="6" customFormat="1" ht="12.75" customHeight="1">
      <c r="A9" s="34" t="s">
        <v>41</v>
      </c>
      <c r="B9" s="35" t="s">
        <v>42</v>
      </c>
      <c r="C9" s="35"/>
      <c r="D9" s="35" t="s">
        <v>47</v>
      </c>
      <c r="E9" s="34" t="s">
        <v>43</v>
      </c>
      <c r="F9" s="34" t="s">
        <v>0</v>
      </c>
      <c r="G9" s="34" t="s">
        <v>50</v>
      </c>
      <c r="H9" s="35" t="s">
        <v>44</v>
      </c>
      <c r="I9" s="36" t="s">
        <v>15</v>
      </c>
      <c r="J9" s="36" t="s">
        <v>8</v>
      </c>
      <c r="K9" s="35" t="s">
        <v>55</v>
      </c>
      <c r="L9" s="34" t="s">
        <v>36</v>
      </c>
      <c r="M9" s="35" t="s">
        <v>56</v>
      </c>
      <c r="N9" s="35"/>
      <c r="O9" s="35"/>
      <c r="P9" s="35"/>
      <c r="Q9" s="35" t="s">
        <v>17</v>
      </c>
      <c r="R9" s="35" t="s">
        <v>19</v>
      </c>
      <c r="S9" s="35"/>
      <c r="T9" s="35"/>
      <c r="U9" s="37"/>
      <c r="V9" s="25"/>
      <c r="W9" s="25"/>
      <c r="X9" s="25"/>
      <c r="Y9" s="25"/>
      <c r="Z9" s="25"/>
    </row>
    <row r="10" spans="1:26" s="4" customFormat="1" ht="33.75">
      <c r="A10" s="38"/>
      <c r="B10" s="38"/>
      <c r="C10" s="38"/>
      <c r="D10" s="38"/>
      <c r="E10" s="38"/>
      <c r="F10" s="39"/>
      <c r="G10" s="38"/>
      <c r="H10" s="38"/>
      <c r="I10" s="39" t="s">
        <v>16</v>
      </c>
      <c r="J10" s="39"/>
      <c r="K10" s="40" t="s">
        <v>63</v>
      </c>
      <c r="L10" s="41" t="s">
        <v>37</v>
      </c>
      <c r="M10" s="40" t="s">
        <v>18</v>
      </c>
      <c r="N10" s="39" t="s">
        <v>20</v>
      </c>
      <c r="O10" s="38" t="s">
        <v>21</v>
      </c>
      <c r="P10" s="39"/>
      <c r="Q10" s="38"/>
      <c r="R10" s="38" t="s">
        <v>20</v>
      </c>
      <c r="S10" s="40" t="s">
        <v>18</v>
      </c>
      <c r="T10" s="38" t="s">
        <v>21</v>
      </c>
      <c r="U10" s="42"/>
      <c r="V10" s="26"/>
      <c r="W10" s="26"/>
      <c r="X10" s="26"/>
      <c r="Y10" s="26"/>
      <c r="Z10" s="26"/>
    </row>
    <row r="11" spans="1:26" s="28" customFormat="1">
      <c r="A11" s="66"/>
      <c r="B11" s="113"/>
      <c r="C11" s="113"/>
      <c r="D11" s="43">
        <v>0</v>
      </c>
      <c r="E11" s="44"/>
      <c r="F11" s="45"/>
      <c r="G11" s="44"/>
      <c r="H11" s="45"/>
      <c r="I11" s="67"/>
      <c r="J11" s="68"/>
      <c r="K11" s="46">
        <f>IF(J11&lt;500,0.02,IF(I11&gt;1000,0.1,0.05))</f>
        <v>0.02</v>
      </c>
      <c r="L11" s="47"/>
      <c r="M11" s="48"/>
      <c r="N11" s="48"/>
      <c r="O11" s="48"/>
      <c r="P11" s="48"/>
      <c r="Q11" s="67"/>
      <c r="R11" s="48"/>
      <c r="S11" s="48"/>
      <c r="T11" s="48"/>
      <c r="U11" s="33"/>
      <c r="V11" s="27"/>
      <c r="W11" s="27"/>
      <c r="X11" s="27"/>
      <c r="Y11" s="27"/>
      <c r="Z11" s="27"/>
    </row>
    <row r="12" spans="1:26" s="28" customFormat="1" ht="14.25" customHeight="1">
      <c r="A12" s="69"/>
      <c r="B12" s="114"/>
      <c r="C12" s="114"/>
      <c r="D12" s="70"/>
      <c r="E12" s="71"/>
      <c r="F12" s="71"/>
      <c r="G12" s="71"/>
      <c r="H12" s="71"/>
      <c r="I12" s="49" t="str">
        <f t="shared" ref="I12:I28" si="0">IF($D12&gt;0,I$11-(I$11-I$29)/$D$29*$D12,"")</f>
        <v/>
      </c>
      <c r="J12" s="79"/>
      <c r="K12" s="50" t="str">
        <f>IF($N12*$M12*L12&lt;&gt;0,$N12-$M12*L12/100,"")</f>
        <v/>
      </c>
      <c r="L12" s="70"/>
      <c r="M12" s="82"/>
      <c r="N12" s="82"/>
      <c r="O12" s="83"/>
      <c r="P12" s="82"/>
      <c r="Q12" s="49" t="str">
        <f t="shared" ref="Q12:Q28" si="1">IF($D12&gt;0,Q$11-(Q$11-Q$29)/$D$29*$D12,"")</f>
        <v/>
      </c>
      <c r="R12" s="82"/>
      <c r="S12" s="70"/>
      <c r="T12" s="88"/>
      <c r="U12" s="33"/>
      <c r="V12" s="27"/>
      <c r="W12" s="27"/>
      <c r="X12" s="27"/>
      <c r="Y12" s="27"/>
      <c r="Z12" s="27"/>
    </row>
    <row r="13" spans="1:26" s="28" customFormat="1" ht="14.25" customHeight="1">
      <c r="A13" s="72"/>
      <c r="B13" s="106"/>
      <c r="C13" s="106"/>
      <c r="D13" s="73"/>
      <c r="E13" s="74"/>
      <c r="F13" s="74"/>
      <c r="G13" s="74"/>
      <c r="H13" s="74"/>
      <c r="I13" s="51" t="str">
        <f t="shared" si="0"/>
        <v/>
      </c>
      <c r="J13" s="80"/>
      <c r="K13" s="52" t="str">
        <f t="shared" ref="K13:K28" si="2">IF($N13*$M13*L13&lt;&gt;0,$N13-$M13*L13/100,"")</f>
        <v/>
      </c>
      <c r="L13" s="73"/>
      <c r="M13" s="84"/>
      <c r="N13" s="84"/>
      <c r="O13" s="85"/>
      <c r="P13" s="84"/>
      <c r="Q13" s="51" t="str">
        <f t="shared" si="1"/>
        <v/>
      </c>
      <c r="R13" s="84"/>
      <c r="S13" s="73"/>
      <c r="T13" s="89"/>
      <c r="U13" s="33"/>
      <c r="V13" s="27"/>
      <c r="W13" s="27"/>
      <c r="X13" s="27"/>
      <c r="Y13" s="27"/>
      <c r="Z13" s="27"/>
    </row>
    <row r="14" spans="1:26" s="28" customFormat="1" ht="14.25" customHeight="1">
      <c r="A14" s="72"/>
      <c r="B14" s="106"/>
      <c r="C14" s="106"/>
      <c r="D14" s="73"/>
      <c r="E14" s="74"/>
      <c r="F14" s="74"/>
      <c r="G14" s="74"/>
      <c r="H14" s="74"/>
      <c r="I14" s="51" t="str">
        <f t="shared" si="0"/>
        <v/>
      </c>
      <c r="J14" s="80"/>
      <c r="K14" s="52" t="str">
        <f t="shared" si="2"/>
        <v/>
      </c>
      <c r="L14" s="73"/>
      <c r="M14" s="84"/>
      <c r="N14" s="84"/>
      <c r="O14" s="85"/>
      <c r="P14" s="84"/>
      <c r="Q14" s="51" t="str">
        <f t="shared" si="1"/>
        <v/>
      </c>
      <c r="R14" s="84"/>
      <c r="S14" s="73"/>
      <c r="T14" s="89"/>
      <c r="U14" s="33"/>
      <c r="V14" s="27"/>
      <c r="W14" s="27"/>
      <c r="X14" s="27"/>
      <c r="Y14" s="27"/>
      <c r="Z14" s="27"/>
    </row>
    <row r="15" spans="1:26" s="28" customFormat="1">
      <c r="A15" s="72"/>
      <c r="B15" s="106"/>
      <c r="C15" s="106"/>
      <c r="D15" s="73"/>
      <c r="E15" s="74"/>
      <c r="F15" s="74"/>
      <c r="G15" s="74"/>
      <c r="H15" s="74"/>
      <c r="I15" s="51" t="str">
        <f t="shared" si="0"/>
        <v/>
      </c>
      <c r="J15" s="80"/>
      <c r="K15" s="52" t="str">
        <f t="shared" si="2"/>
        <v/>
      </c>
      <c r="L15" s="73"/>
      <c r="M15" s="84"/>
      <c r="N15" s="84"/>
      <c r="O15" s="85"/>
      <c r="P15" s="84"/>
      <c r="Q15" s="51" t="str">
        <f t="shared" si="1"/>
        <v/>
      </c>
      <c r="R15" s="84"/>
      <c r="S15" s="73"/>
      <c r="T15" s="89"/>
      <c r="U15" s="33"/>
      <c r="V15" s="27"/>
      <c r="W15" s="27"/>
      <c r="X15" s="27"/>
      <c r="Y15" s="27"/>
      <c r="Z15" s="27"/>
    </row>
    <row r="16" spans="1:26" s="28" customFormat="1">
      <c r="A16" s="72"/>
      <c r="B16" s="106"/>
      <c r="C16" s="106"/>
      <c r="D16" s="73"/>
      <c r="E16" s="74"/>
      <c r="F16" s="74"/>
      <c r="G16" s="74"/>
      <c r="H16" s="74"/>
      <c r="I16" s="51" t="str">
        <f t="shared" si="0"/>
        <v/>
      </c>
      <c r="J16" s="80"/>
      <c r="K16" s="52" t="str">
        <f t="shared" si="2"/>
        <v/>
      </c>
      <c r="L16" s="73"/>
      <c r="M16" s="84"/>
      <c r="N16" s="84"/>
      <c r="O16" s="85"/>
      <c r="P16" s="84"/>
      <c r="Q16" s="51" t="str">
        <f t="shared" si="1"/>
        <v/>
      </c>
      <c r="R16" s="84"/>
      <c r="S16" s="73"/>
      <c r="T16" s="89"/>
      <c r="U16" s="33"/>
      <c r="V16" s="27"/>
      <c r="W16" s="27"/>
      <c r="X16" s="27"/>
      <c r="Y16" s="27"/>
      <c r="Z16" s="27"/>
    </row>
    <row r="17" spans="1:26" s="28" customFormat="1">
      <c r="A17" s="72"/>
      <c r="B17" s="106"/>
      <c r="C17" s="106"/>
      <c r="D17" s="73"/>
      <c r="E17" s="74"/>
      <c r="F17" s="74"/>
      <c r="G17" s="74"/>
      <c r="H17" s="74"/>
      <c r="I17" s="51" t="str">
        <f t="shared" si="0"/>
        <v/>
      </c>
      <c r="J17" s="80"/>
      <c r="K17" s="52" t="str">
        <f t="shared" si="2"/>
        <v/>
      </c>
      <c r="L17" s="73"/>
      <c r="M17" s="84"/>
      <c r="N17" s="84"/>
      <c r="O17" s="85"/>
      <c r="P17" s="84"/>
      <c r="Q17" s="51" t="str">
        <f t="shared" si="1"/>
        <v/>
      </c>
      <c r="R17" s="84"/>
      <c r="S17" s="73"/>
      <c r="T17" s="89"/>
      <c r="U17" s="33"/>
      <c r="V17" s="27"/>
      <c r="W17" s="27"/>
      <c r="X17" s="27"/>
      <c r="Y17" s="27"/>
      <c r="Z17" s="27"/>
    </row>
    <row r="18" spans="1:26" s="28" customFormat="1">
      <c r="A18" s="72"/>
      <c r="B18" s="106"/>
      <c r="C18" s="106"/>
      <c r="D18" s="73"/>
      <c r="E18" s="74"/>
      <c r="F18" s="74"/>
      <c r="G18" s="74"/>
      <c r="H18" s="74"/>
      <c r="I18" s="51" t="str">
        <f t="shared" si="0"/>
        <v/>
      </c>
      <c r="J18" s="80"/>
      <c r="K18" s="52" t="str">
        <f t="shared" si="2"/>
        <v/>
      </c>
      <c r="L18" s="73"/>
      <c r="M18" s="84"/>
      <c r="N18" s="84"/>
      <c r="O18" s="85"/>
      <c r="P18" s="84"/>
      <c r="Q18" s="51" t="str">
        <f t="shared" si="1"/>
        <v/>
      </c>
      <c r="R18" s="84"/>
      <c r="S18" s="73"/>
      <c r="T18" s="89"/>
      <c r="U18" s="33"/>
      <c r="V18" s="27"/>
      <c r="W18" s="27"/>
      <c r="X18" s="27"/>
      <c r="Y18" s="27"/>
      <c r="Z18" s="27"/>
    </row>
    <row r="19" spans="1:26" s="28" customFormat="1">
      <c r="A19" s="72"/>
      <c r="B19" s="106"/>
      <c r="C19" s="106"/>
      <c r="D19" s="73"/>
      <c r="E19" s="74"/>
      <c r="F19" s="74"/>
      <c r="G19" s="74"/>
      <c r="H19" s="74"/>
      <c r="I19" s="51" t="str">
        <f t="shared" si="0"/>
        <v/>
      </c>
      <c r="J19" s="80"/>
      <c r="K19" s="52" t="str">
        <f t="shared" si="2"/>
        <v/>
      </c>
      <c r="L19" s="73"/>
      <c r="M19" s="84"/>
      <c r="N19" s="84"/>
      <c r="O19" s="85"/>
      <c r="P19" s="84"/>
      <c r="Q19" s="51" t="str">
        <f t="shared" si="1"/>
        <v/>
      </c>
      <c r="R19" s="84"/>
      <c r="S19" s="73"/>
      <c r="T19" s="89"/>
      <c r="U19" s="33"/>
      <c r="V19" s="27"/>
      <c r="W19" s="27"/>
      <c r="X19" s="27"/>
      <c r="Y19" s="27"/>
      <c r="Z19" s="27"/>
    </row>
    <row r="20" spans="1:26" s="28" customFormat="1">
      <c r="A20" s="72"/>
      <c r="B20" s="106"/>
      <c r="C20" s="106"/>
      <c r="D20" s="73"/>
      <c r="E20" s="74"/>
      <c r="F20" s="74"/>
      <c r="G20" s="74"/>
      <c r="H20" s="74"/>
      <c r="I20" s="51" t="str">
        <f t="shared" si="0"/>
        <v/>
      </c>
      <c r="J20" s="80"/>
      <c r="K20" s="52" t="str">
        <f t="shared" si="2"/>
        <v/>
      </c>
      <c r="L20" s="73"/>
      <c r="M20" s="84"/>
      <c r="N20" s="84"/>
      <c r="O20" s="85"/>
      <c r="P20" s="84"/>
      <c r="Q20" s="51" t="str">
        <f t="shared" si="1"/>
        <v/>
      </c>
      <c r="R20" s="84"/>
      <c r="S20" s="73"/>
      <c r="T20" s="89"/>
      <c r="U20" s="33"/>
      <c r="V20" s="27"/>
      <c r="W20" s="27"/>
      <c r="X20" s="27"/>
      <c r="Y20" s="27"/>
      <c r="Z20" s="27"/>
    </row>
    <row r="21" spans="1:26" s="28" customFormat="1">
      <c r="A21" s="72"/>
      <c r="B21" s="106"/>
      <c r="C21" s="106"/>
      <c r="D21" s="73"/>
      <c r="E21" s="74"/>
      <c r="F21" s="74"/>
      <c r="G21" s="74"/>
      <c r="H21" s="74"/>
      <c r="I21" s="51" t="str">
        <f t="shared" si="0"/>
        <v/>
      </c>
      <c r="J21" s="80"/>
      <c r="K21" s="52" t="str">
        <f t="shared" si="2"/>
        <v/>
      </c>
      <c r="L21" s="73"/>
      <c r="M21" s="84"/>
      <c r="N21" s="84"/>
      <c r="O21" s="85"/>
      <c r="P21" s="84"/>
      <c r="Q21" s="51" t="str">
        <f t="shared" si="1"/>
        <v/>
      </c>
      <c r="R21" s="84"/>
      <c r="S21" s="73"/>
      <c r="T21" s="89"/>
      <c r="U21" s="33"/>
      <c r="V21" s="27"/>
      <c r="W21" s="27"/>
      <c r="X21" s="27"/>
      <c r="Y21" s="27"/>
      <c r="Z21" s="27"/>
    </row>
    <row r="22" spans="1:26" s="28" customFormat="1">
      <c r="A22" s="72"/>
      <c r="B22" s="106"/>
      <c r="C22" s="106"/>
      <c r="D22" s="73"/>
      <c r="E22" s="74"/>
      <c r="F22" s="74"/>
      <c r="G22" s="74"/>
      <c r="H22" s="74"/>
      <c r="I22" s="51" t="str">
        <f t="shared" si="0"/>
        <v/>
      </c>
      <c r="J22" s="80"/>
      <c r="K22" s="52" t="str">
        <f t="shared" si="2"/>
        <v/>
      </c>
      <c r="L22" s="73"/>
      <c r="M22" s="84"/>
      <c r="N22" s="84"/>
      <c r="O22" s="85"/>
      <c r="P22" s="84"/>
      <c r="Q22" s="51" t="str">
        <f t="shared" si="1"/>
        <v/>
      </c>
      <c r="R22" s="84"/>
      <c r="S22" s="73"/>
      <c r="T22" s="89"/>
      <c r="U22" s="33"/>
      <c r="V22" s="27"/>
      <c r="W22" s="27"/>
      <c r="X22" s="27"/>
      <c r="Y22" s="27"/>
      <c r="Z22" s="27"/>
    </row>
    <row r="23" spans="1:26" s="28" customFormat="1">
      <c r="A23" s="72"/>
      <c r="B23" s="106"/>
      <c r="C23" s="106"/>
      <c r="D23" s="73"/>
      <c r="E23" s="74"/>
      <c r="F23" s="74"/>
      <c r="G23" s="74"/>
      <c r="H23" s="74"/>
      <c r="I23" s="51" t="str">
        <f t="shared" si="0"/>
        <v/>
      </c>
      <c r="J23" s="80"/>
      <c r="K23" s="52" t="str">
        <f t="shared" si="2"/>
        <v/>
      </c>
      <c r="L23" s="73"/>
      <c r="M23" s="84"/>
      <c r="N23" s="84"/>
      <c r="O23" s="85"/>
      <c r="P23" s="84"/>
      <c r="Q23" s="51" t="str">
        <f t="shared" si="1"/>
        <v/>
      </c>
      <c r="R23" s="84"/>
      <c r="S23" s="73"/>
      <c r="T23" s="89"/>
      <c r="U23" s="33"/>
      <c r="V23" s="27"/>
      <c r="W23" s="27"/>
      <c r="X23" s="27"/>
      <c r="Y23" s="27"/>
      <c r="Z23" s="27"/>
    </row>
    <row r="24" spans="1:26" s="28" customFormat="1">
      <c r="A24" s="72"/>
      <c r="B24" s="106"/>
      <c r="C24" s="106"/>
      <c r="D24" s="73"/>
      <c r="E24" s="74"/>
      <c r="F24" s="74"/>
      <c r="G24" s="74"/>
      <c r="H24" s="74"/>
      <c r="I24" s="51" t="str">
        <f t="shared" si="0"/>
        <v/>
      </c>
      <c r="J24" s="80"/>
      <c r="K24" s="52" t="str">
        <f t="shared" si="2"/>
        <v/>
      </c>
      <c r="L24" s="73"/>
      <c r="M24" s="84"/>
      <c r="N24" s="84"/>
      <c r="O24" s="85"/>
      <c r="P24" s="84"/>
      <c r="Q24" s="51" t="str">
        <f t="shared" si="1"/>
        <v/>
      </c>
      <c r="R24" s="84"/>
      <c r="S24" s="73"/>
      <c r="T24" s="89"/>
      <c r="U24" s="33"/>
      <c r="V24" s="27"/>
      <c r="W24" s="27"/>
      <c r="X24" s="27"/>
      <c r="Y24" s="27"/>
      <c r="Z24" s="27"/>
    </row>
    <row r="25" spans="1:26" s="28" customFormat="1">
      <c r="A25" s="72"/>
      <c r="B25" s="106"/>
      <c r="C25" s="106"/>
      <c r="D25" s="73"/>
      <c r="E25" s="74"/>
      <c r="F25" s="74"/>
      <c r="G25" s="74"/>
      <c r="H25" s="74"/>
      <c r="I25" s="51" t="str">
        <f t="shared" si="0"/>
        <v/>
      </c>
      <c r="J25" s="80"/>
      <c r="K25" s="52" t="str">
        <f t="shared" si="2"/>
        <v/>
      </c>
      <c r="L25" s="73"/>
      <c r="M25" s="84"/>
      <c r="N25" s="84"/>
      <c r="O25" s="85"/>
      <c r="P25" s="84"/>
      <c r="Q25" s="51" t="str">
        <f t="shared" si="1"/>
        <v/>
      </c>
      <c r="R25" s="84"/>
      <c r="S25" s="73"/>
      <c r="T25" s="89"/>
      <c r="U25" s="33"/>
      <c r="V25" s="27"/>
      <c r="W25" s="27"/>
      <c r="X25" s="27"/>
      <c r="Y25" s="27"/>
      <c r="Z25" s="27"/>
    </row>
    <row r="26" spans="1:26" s="28" customFormat="1">
      <c r="A26" s="72"/>
      <c r="B26" s="106"/>
      <c r="C26" s="106"/>
      <c r="D26" s="73"/>
      <c r="E26" s="74"/>
      <c r="F26" s="74"/>
      <c r="G26" s="74"/>
      <c r="H26" s="74"/>
      <c r="I26" s="51" t="str">
        <f t="shared" si="0"/>
        <v/>
      </c>
      <c r="J26" s="80"/>
      <c r="K26" s="52" t="str">
        <f t="shared" si="2"/>
        <v/>
      </c>
      <c r="L26" s="73"/>
      <c r="M26" s="84"/>
      <c r="N26" s="84"/>
      <c r="O26" s="85"/>
      <c r="P26" s="84"/>
      <c r="Q26" s="51" t="str">
        <f t="shared" si="1"/>
        <v/>
      </c>
      <c r="R26" s="84"/>
      <c r="S26" s="73"/>
      <c r="T26" s="89"/>
      <c r="U26" s="33"/>
      <c r="V26" s="27"/>
      <c r="W26" s="27"/>
      <c r="X26" s="27"/>
      <c r="Y26" s="27"/>
      <c r="Z26" s="27"/>
    </row>
    <row r="27" spans="1:26" s="28" customFormat="1">
      <c r="A27" s="72"/>
      <c r="B27" s="106"/>
      <c r="C27" s="106"/>
      <c r="D27" s="73"/>
      <c r="E27" s="74"/>
      <c r="F27" s="74"/>
      <c r="G27" s="74"/>
      <c r="H27" s="74"/>
      <c r="I27" s="51" t="str">
        <f t="shared" si="0"/>
        <v/>
      </c>
      <c r="J27" s="80"/>
      <c r="K27" s="52" t="str">
        <f t="shared" si="2"/>
        <v/>
      </c>
      <c r="L27" s="73"/>
      <c r="M27" s="84"/>
      <c r="N27" s="84"/>
      <c r="O27" s="85"/>
      <c r="P27" s="84"/>
      <c r="Q27" s="51" t="str">
        <f t="shared" si="1"/>
        <v/>
      </c>
      <c r="R27" s="84"/>
      <c r="S27" s="73"/>
      <c r="T27" s="89"/>
      <c r="U27" s="33"/>
      <c r="V27" s="27"/>
      <c r="W27" s="27"/>
      <c r="X27" s="27"/>
      <c r="Y27" s="27"/>
      <c r="Z27" s="27"/>
    </row>
    <row r="28" spans="1:26" s="28" customFormat="1">
      <c r="A28" s="75"/>
      <c r="B28" s="107"/>
      <c r="C28" s="107"/>
      <c r="D28" s="76"/>
      <c r="E28" s="77"/>
      <c r="F28" s="77"/>
      <c r="G28" s="77"/>
      <c r="H28" s="77"/>
      <c r="I28" s="53" t="str">
        <f t="shared" si="0"/>
        <v/>
      </c>
      <c r="J28" s="81"/>
      <c r="K28" s="54" t="str">
        <f t="shared" si="2"/>
        <v/>
      </c>
      <c r="L28" s="76"/>
      <c r="M28" s="86"/>
      <c r="N28" s="86"/>
      <c r="O28" s="87"/>
      <c r="P28" s="86"/>
      <c r="Q28" s="53" t="str">
        <f t="shared" si="1"/>
        <v/>
      </c>
      <c r="R28" s="86"/>
      <c r="S28" s="76"/>
      <c r="T28" s="90"/>
      <c r="U28" s="33"/>
      <c r="V28" s="27"/>
      <c r="W28" s="27"/>
      <c r="X28" s="27"/>
      <c r="Y28" s="27"/>
      <c r="Z28" s="27"/>
    </row>
    <row r="29" spans="1:26" s="28" customFormat="1">
      <c r="A29" s="66"/>
      <c r="B29" s="108"/>
      <c r="C29" s="108"/>
      <c r="D29" s="78">
        <v>1E-4</v>
      </c>
      <c r="E29" s="55"/>
      <c r="F29" s="55"/>
      <c r="G29" s="55"/>
      <c r="H29" s="55"/>
      <c r="I29" s="67"/>
      <c r="J29" s="56" t="s">
        <v>59</v>
      </c>
      <c r="K29" s="57">
        <f>IF(J11&lt;500,0.02,IF(J11&gt;1000,0.1,0.05))</f>
        <v>0.02</v>
      </c>
      <c r="L29" s="58" t="s">
        <v>67</v>
      </c>
      <c r="M29" s="58"/>
      <c r="N29" s="48"/>
      <c r="O29" s="48"/>
      <c r="P29" s="48"/>
      <c r="Q29" s="67"/>
      <c r="R29" s="48"/>
      <c r="S29" s="48"/>
      <c r="T29" s="48"/>
      <c r="U29" s="33"/>
      <c r="V29" s="27"/>
      <c r="W29" s="27"/>
      <c r="X29" s="27"/>
      <c r="Y29" s="27"/>
      <c r="Z29" s="27"/>
    </row>
    <row r="30" spans="1:26" s="19" customFormat="1">
      <c r="A30" s="59"/>
      <c r="B30" s="60"/>
      <c r="C30" s="61"/>
      <c r="D30" s="32"/>
      <c r="E30" s="32"/>
      <c r="F30" s="32"/>
      <c r="G30" s="32"/>
      <c r="H30" s="32"/>
      <c r="I30" s="62">
        <f>(I11-I29)/D29*1000</f>
        <v>0</v>
      </c>
      <c r="J30" s="63"/>
      <c r="K30" s="32"/>
      <c r="L30" s="64"/>
      <c r="M30" s="64"/>
      <c r="N30" s="64"/>
      <c r="O30" s="64"/>
      <c r="P30" s="64"/>
      <c r="Q30" s="64"/>
      <c r="R30" s="64"/>
      <c r="S30" s="64"/>
      <c r="T30" s="32"/>
      <c r="U30" s="32"/>
      <c r="V30" s="27"/>
      <c r="W30" s="27"/>
      <c r="X30" s="27"/>
      <c r="Y30" s="27"/>
      <c r="Z30" s="27"/>
    </row>
    <row r="31" spans="1:26" s="19" customFormat="1">
      <c r="A31" s="65" t="s">
        <v>40</v>
      </c>
      <c r="B31" s="60"/>
      <c r="C31" s="61"/>
      <c r="D31" s="32"/>
      <c r="E31" s="32"/>
      <c r="F31" s="32"/>
      <c r="G31" s="32"/>
      <c r="H31" s="32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32"/>
      <c r="U31" s="32"/>
      <c r="V31" s="27"/>
      <c r="W31" s="27"/>
      <c r="X31" s="27"/>
      <c r="Y31" s="27"/>
      <c r="Z31" s="27"/>
    </row>
    <row r="32" spans="1:26" s="19" customFormat="1">
      <c r="A32" s="97"/>
      <c r="B32" s="98"/>
      <c r="C32" s="99"/>
      <c r="D32" s="91"/>
      <c r="E32" s="91"/>
      <c r="F32" s="91"/>
      <c r="G32" s="91"/>
      <c r="H32" s="91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33"/>
      <c r="V32" s="27"/>
      <c r="W32" s="27"/>
      <c r="X32" s="27"/>
      <c r="Y32" s="27"/>
      <c r="Z32" s="27"/>
    </row>
    <row r="33" spans="1:28" s="19" customFormat="1">
      <c r="A33" s="100"/>
      <c r="B33" s="101"/>
      <c r="C33" s="102"/>
      <c r="D33" s="93"/>
      <c r="E33" s="93"/>
      <c r="F33" s="93"/>
      <c r="G33" s="93"/>
      <c r="H33" s="93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33"/>
      <c r="V33" s="27"/>
      <c r="W33" s="27"/>
      <c r="X33" s="27"/>
      <c r="Y33" s="27"/>
      <c r="Z33" s="27"/>
    </row>
    <row r="34" spans="1:28" s="19" customFormat="1">
      <c r="A34" s="100"/>
      <c r="B34" s="101"/>
      <c r="C34" s="102"/>
      <c r="D34" s="93"/>
      <c r="E34" s="93"/>
      <c r="F34" s="93"/>
      <c r="G34" s="93"/>
      <c r="H34" s="93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33"/>
      <c r="V34" s="27"/>
      <c r="W34" s="27"/>
      <c r="X34" s="27"/>
      <c r="Y34" s="27"/>
      <c r="Z34" s="27"/>
    </row>
    <row r="35" spans="1:28" s="19" customFormat="1">
      <c r="A35" s="100"/>
      <c r="B35" s="101"/>
      <c r="C35" s="102"/>
      <c r="D35" s="93"/>
      <c r="E35" s="93"/>
      <c r="F35" s="93"/>
      <c r="G35" s="93"/>
      <c r="H35" s="93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33"/>
      <c r="V35" s="27"/>
      <c r="W35" s="27"/>
      <c r="X35" s="27"/>
      <c r="Y35" s="27"/>
      <c r="Z35" s="27"/>
    </row>
    <row r="36" spans="1:28" s="19" customFormat="1">
      <c r="A36" s="103"/>
      <c r="B36" s="104"/>
      <c r="C36" s="105"/>
      <c r="D36" s="95"/>
      <c r="E36" s="95"/>
      <c r="F36" s="95"/>
      <c r="G36" s="95"/>
      <c r="H36" s="95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33"/>
      <c r="V36" s="27"/>
      <c r="W36" s="27"/>
      <c r="X36" s="27"/>
      <c r="Y36" s="27"/>
      <c r="Z36" s="27"/>
    </row>
    <row r="37" spans="1:28" s="1" customFormat="1" ht="11.25">
      <c r="E37" s="1" t="s">
        <v>1</v>
      </c>
      <c r="G37" s="1" t="s">
        <v>54</v>
      </c>
      <c r="H37" s="1" t="s">
        <v>4</v>
      </c>
      <c r="L37" s="15"/>
      <c r="M37" s="1" t="s">
        <v>35</v>
      </c>
      <c r="R37" s="15"/>
      <c r="S37" s="1" t="s">
        <v>65</v>
      </c>
    </row>
    <row r="38" spans="1:28" s="1" customFormat="1" ht="11.25">
      <c r="E38" s="1" t="s">
        <v>6</v>
      </c>
      <c r="G38" s="1" t="s">
        <v>51</v>
      </c>
      <c r="H38" s="1" t="s">
        <v>5</v>
      </c>
      <c r="L38" s="20"/>
      <c r="M38" s="1" t="s">
        <v>57</v>
      </c>
      <c r="R38" s="18"/>
      <c r="S38" s="1" t="s">
        <v>61</v>
      </c>
    </row>
    <row r="39" spans="1:28" s="1" customFormat="1" ht="11.25">
      <c r="E39" s="1" t="s">
        <v>7</v>
      </c>
      <c r="G39" s="1" t="s">
        <v>52</v>
      </c>
      <c r="H39" s="1" t="s">
        <v>45</v>
      </c>
      <c r="L39" s="16"/>
      <c r="M39" s="1" t="s">
        <v>58</v>
      </c>
      <c r="R39" s="14"/>
      <c r="S39" s="1" t="s">
        <v>66</v>
      </c>
    </row>
    <row r="40" spans="1:28">
      <c r="A40" s="1"/>
      <c r="B40" s="1"/>
      <c r="C40" s="1"/>
      <c r="D40" s="1"/>
      <c r="E40" s="1"/>
      <c r="F40" s="1"/>
      <c r="G40" s="1" t="s">
        <v>53</v>
      </c>
      <c r="H40" s="1"/>
      <c r="I40" s="1"/>
      <c r="J40" s="1"/>
      <c r="K40" s="1"/>
      <c r="L40" s="17"/>
      <c r="M40" s="1" t="s">
        <v>34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</sheetData>
  <mergeCells count="22"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D4:T4"/>
    <mergeCell ref="C6:T6"/>
    <mergeCell ref="D7:T7"/>
    <mergeCell ref="B11:C11"/>
    <mergeCell ref="B12:C12"/>
    <mergeCell ref="B13:C13"/>
  </mergeCells>
  <conditionalFormatting sqref="K12:K28">
    <cfRule type="expression" dxfId="7" priority="5">
      <formula>$K12&lt;$I12+$K$29</formula>
    </cfRule>
    <cfRule type="expression" dxfId="6" priority="6">
      <formula>$D12=0</formula>
    </cfRule>
    <cfRule type="expression" dxfId="5" priority="7">
      <formula>$K12=""</formula>
    </cfRule>
    <cfRule type="expression" dxfId="4" priority="8">
      <formula>$K12&lt;$I12+($J$11/2/1000)-($J12/2/1000)</formula>
    </cfRule>
  </conditionalFormatting>
  <conditionalFormatting sqref="R12:R28">
    <cfRule type="expression" dxfId="3" priority="1">
      <formula>$R12=""</formula>
    </cfRule>
    <cfRule type="expression" dxfId="2" priority="2">
      <formula>$R12&lt;$Q12</formula>
    </cfRule>
    <cfRule type="expression" dxfId="1" priority="3">
      <formula>$R12-$Q12-$S12*$L12/100&lt;0</formula>
    </cfRule>
    <cfRule type="expression" dxfId="0" priority="4">
      <formula>$R12-$Q12-$S12*$L12/100&lt;0.2</formula>
    </cfRule>
  </conditionalFormatting>
  <dataValidations count="3">
    <dataValidation type="list" allowBlank="1" showInputMessage="1" showErrorMessage="1" sqref="G12:G28">
      <formula1>$G$37:$G$40</formula1>
    </dataValidation>
    <dataValidation type="list" allowBlank="1" showInputMessage="1" showErrorMessage="1" sqref="E12:E28">
      <formula1>$E$37:$E$39</formula1>
    </dataValidation>
    <dataValidation type="list" allowBlank="1" showInputMessage="1" showErrorMessage="1" sqref="H12:H28">
      <formula1>$H$37:$H$40</formula1>
    </dataValidation>
  </dataValidations>
  <printOptions horizontalCentered="1"/>
  <pageMargins left="0.70866141732283472" right="0.70866141732283472" top="0.98425196850393704" bottom="0.59055118110236227" header="0.39370078740157483" footer="0.27559055118110237"/>
  <pageSetup paperSize="8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tabSelected="1" workbookViewId="0">
      <selection activeCell="Q1" sqref="Q1"/>
    </sheetView>
  </sheetViews>
  <sheetFormatPr baseColWidth="10" defaultRowHeight="12.75" outlineLevelCol="1"/>
  <cols>
    <col min="1" max="1" width="9" style="2" customWidth="1"/>
    <col min="2" max="2" width="7.125" style="2" customWidth="1"/>
    <col min="3" max="3" width="13.75" style="2" customWidth="1"/>
    <col min="4" max="4" width="9.5" style="3" bestFit="1" customWidth="1"/>
    <col min="5" max="5" width="6.875" style="3" customWidth="1"/>
    <col min="6" max="6" width="7.375" style="2" hidden="1" customWidth="1" outlineLevel="1"/>
    <col min="7" max="7" width="13.5" style="2" bestFit="1" customWidth="1" collapsed="1"/>
    <col min="8" max="8" width="11.375" style="2" bestFit="1" customWidth="1"/>
    <col min="9" max="14" width="8.875" style="2" customWidth="1" outlineLevel="1"/>
    <col min="15" max="15" width="20.625" style="2" customWidth="1" outlineLevel="1"/>
    <col min="16" max="16" width="1" style="2" customWidth="1"/>
    <col min="17" max="19" width="8.875" style="2" customWidth="1" outlineLevel="1"/>
    <col min="20" max="20" width="20.625" style="2" customWidth="1" outlineLevel="1"/>
    <col min="21" max="21" width="2" style="23" customWidth="1"/>
    <col min="22" max="26" width="11" style="23"/>
    <col min="27" max="16384" width="11" style="2"/>
  </cols>
  <sheetData>
    <row r="1" spans="1:26" s="23" customFormat="1">
      <c r="D1" s="24"/>
      <c r="E1" s="24"/>
      <c r="I1" s="115" t="s">
        <v>69</v>
      </c>
      <c r="Q1" s="115" t="s">
        <v>70</v>
      </c>
    </row>
    <row r="2" spans="1:26" ht="20.25">
      <c r="A2" s="29" t="s">
        <v>25</v>
      </c>
      <c r="B2" s="30"/>
      <c r="C2" s="30"/>
      <c r="D2" s="31"/>
      <c r="E2" s="31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2"/>
    </row>
    <row r="3" spans="1:26">
      <c r="A3" s="30"/>
      <c r="B3" s="30"/>
      <c r="C3" s="30"/>
      <c r="D3" s="31"/>
      <c r="E3" s="31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2"/>
    </row>
    <row r="4" spans="1:26">
      <c r="A4" s="7" t="s">
        <v>26</v>
      </c>
      <c r="B4" s="8"/>
      <c r="C4" s="21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33"/>
    </row>
    <row r="5" spans="1:26">
      <c r="A5" s="9"/>
      <c r="B5" s="10"/>
      <c r="C5" s="10"/>
      <c r="D5" s="12"/>
      <c r="E5" s="13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30"/>
      <c r="T5" s="30"/>
      <c r="U5" s="32"/>
    </row>
    <row r="6" spans="1:26" ht="12.75" customHeight="1">
      <c r="A6" s="11" t="s">
        <v>27</v>
      </c>
      <c r="B6" s="5"/>
      <c r="C6" s="110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33"/>
    </row>
    <row r="7" spans="1:26">
      <c r="A7" s="11" t="s">
        <v>28</v>
      </c>
      <c r="B7" s="5"/>
      <c r="C7" s="2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33"/>
    </row>
    <row r="8" spans="1:26">
      <c r="A8" s="30"/>
      <c r="B8" s="30"/>
      <c r="C8" s="30"/>
      <c r="D8" s="31"/>
      <c r="E8" s="31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2"/>
    </row>
    <row r="9" spans="1:26" s="6" customFormat="1" ht="12.75" customHeight="1">
      <c r="A9" s="34" t="s">
        <v>41</v>
      </c>
      <c r="B9" s="35" t="s">
        <v>42</v>
      </c>
      <c r="C9" s="35"/>
      <c r="D9" s="35" t="s">
        <v>47</v>
      </c>
      <c r="E9" s="34" t="s">
        <v>43</v>
      </c>
      <c r="F9" s="34" t="s">
        <v>0</v>
      </c>
      <c r="G9" s="34" t="s">
        <v>50</v>
      </c>
      <c r="H9" s="35" t="s">
        <v>44</v>
      </c>
      <c r="I9" s="36" t="s">
        <v>15</v>
      </c>
      <c r="J9" s="36" t="s">
        <v>8</v>
      </c>
      <c r="K9" s="35" t="s">
        <v>55</v>
      </c>
      <c r="L9" s="34" t="s">
        <v>36</v>
      </c>
      <c r="M9" s="35" t="s">
        <v>56</v>
      </c>
      <c r="N9" s="35"/>
      <c r="O9" s="35"/>
      <c r="P9" s="35"/>
      <c r="Q9" s="35" t="s">
        <v>17</v>
      </c>
      <c r="R9" s="35" t="s">
        <v>19</v>
      </c>
      <c r="S9" s="35"/>
      <c r="T9" s="35"/>
      <c r="U9" s="37"/>
      <c r="V9" s="25"/>
      <c r="W9" s="25"/>
      <c r="X9" s="25"/>
      <c r="Y9" s="25"/>
      <c r="Z9" s="25"/>
    </row>
    <row r="10" spans="1:26" s="4" customFormat="1" ht="33.75">
      <c r="A10" s="38"/>
      <c r="B10" s="38"/>
      <c r="C10" s="38"/>
      <c r="D10" s="38"/>
      <c r="E10" s="38"/>
      <c r="F10" s="39"/>
      <c r="G10" s="38"/>
      <c r="H10" s="38"/>
      <c r="I10" s="39" t="s">
        <v>16</v>
      </c>
      <c r="J10" s="39"/>
      <c r="K10" s="40" t="s">
        <v>63</v>
      </c>
      <c r="L10" s="41" t="s">
        <v>37</v>
      </c>
      <c r="M10" s="40" t="s">
        <v>18</v>
      </c>
      <c r="N10" s="39" t="s">
        <v>20</v>
      </c>
      <c r="O10" s="38" t="s">
        <v>21</v>
      </c>
      <c r="P10" s="39"/>
      <c r="Q10" s="38"/>
      <c r="R10" s="38" t="s">
        <v>20</v>
      </c>
      <c r="S10" s="40" t="s">
        <v>18</v>
      </c>
      <c r="T10" s="38" t="s">
        <v>21</v>
      </c>
      <c r="U10" s="42"/>
      <c r="V10" s="26"/>
      <c r="W10" s="26"/>
      <c r="X10" s="26"/>
      <c r="Y10" s="26"/>
      <c r="Z10" s="26"/>
    </row>
    <row r="11" spans="1:26" s="28" customFormat="1">
      <c r="A11" s="66"/>
      <c r="B11" s="113"/>
      <c r="C11" s="113"/>
      <c r="D11" s="43">
        <v>0</v>
      </c>
      <c r="E11" s="44"/>
      <c r="F11" s="45"/>
      <c r="G11" s="44"/>
      <c r="H11" s="45"/>
      <c r="I11" s="67"/>
      <c r="J11" s="68"/>
      <c r="K11" s="46">
        <f>IF(J11&lt;500,0.02,IF(I11&gt;1000,0.1,0.05))</f>
        <v>0.02</v>
      </c>
      <c r="L11" s="47"/>
      <c r="M11" s="48"/>
      <c r="N11" s="48"/>
      <c r="O11" s="48"/>
      <c r="P11" s="48"/>
      <c r="Q11" s="67"/>
      <c r="R11" s="48"/>
      <c r="S11" s="48"/>
      <c r="T11" s="48"/>
      <c r="U11" s="33"/>
      <c r="V11" s="27"/>
      <c r="W11" s="27"/>
      <c r="X11" s="27"/>
      <c r="Y11" s="27"/>
      <c r="Z11" s="27"/>
    </row>
    <row r="12" spans="1:26" s="28" customFormat="1" ht="14.25" customHeight="1">
      <c r="A12" s="69"/>
      <c r="B12" s="114"/>
      <c r="C12" s="114"/>
      <c r="D12" s="70"/>
      <c r="E12" s="71"/>
      <c r="F12" s="71"/>
      <c r="G12" s="71"/>
      <c r="H12" s="71"/>
      <c r="I12" s="49" t="str">
        <f t="shared" ref="I12:I28" si="0">IF($D12&gt;0,I$11-(I$11-I$29)/$D$29*$D12,"")</f>
        <v/>
      </c>
      <c r="J12" s="79"/>
      <c r="K12" s="50" t="str">
        <f>IF($N12*$M12*L12&lt;&gt;0,$N12-$M12*L12/100,"")</f>
        <v/>
      </c>
      <c r="L12" s="70"/>
      <c r="M12" s="82"/>
      <c r="N12" s="82"/>
      <c r="O12" s="83"/>
      <c r="P12" s="82"/>
      <c r="Q12" s="49" t="str">
        <f t="shared" ref="Q12:Q28" si="1">IF($D12&gt;0,Q$11-(Q$11-Q$29)/$D$29*$D12,"")</f>
        <v/>
      </c>
      <c r="R12" s="82"/>
      <c r="S12" s="70"/>
      <c r="T12" s="88"/>
      <c r="U12" s="33"/>
      <c r="V12" s="27"/>
      <c r="W12" s="27"/>
      <c r="X12" s="27"/>
      <c r="Y12" s="27"/>
      <c r="Z12" s="27"/>
    </row>
    <row r="13" spans="1:26" s="28" customFormat="1" ht="14.25" customHeight="1">
      <c r="A13" s="72"/>
      <c r="B13" s="106"/>
      <c r="C13" s="106"/>
      <c r="D13" s="73"/>
      <c r="E13" s="74"/>
      <c r="F13" s="74"/>
      <c r="G13" s="74"/>
      <c r="H13" s="74"/>
      <c r="I13" s="51" t="str">
        <f t="shared" si="0"/>
        <v/>
      </c>
      <c r="J13" s="80"/>
      <c r="K13" s="52" t="str">
        <f t="shared" ref="K13:K28" si="2">IF($N13*$M13*L13&lt;&gt;0,$N13-$M13*L13/100,"")</f>
        <v/>
      </c>
      <c r="L13" s="73"/>
      <c r="M13" s="84"/>
      <c r="N13" s="84"/>
      <c r="O13" s="85"/>
      <c r="P13" s="84"/>
      <c r="Q13" s="51" t="str">
        <f t="shared" si="1"/>
        <v/>
      </c>
      <c r="R13" s="84"/>
      <c r="S13" s="73"/>
      <c r="T13" s="89"/>
      <c r="U13" s="33"/>
      <c r="V13" s="27"/>
      <c r="W13" s="27"/>
      <c r="X13" s="27"/>
      <c r="Y13" s="27"/>
      <c r="Z13" s="27"/>
    </row>
    <row r="14" spans="1:26" s="28" customFormat="1" ht="14.25" customHeight="1">
      <c r="A14" s="72"/>
      <c r="B14" s="106"/>
      <c r="C14" s="106"/>
      <c r="D14" s="73"/>
      <c r="E14" s="74"/>
      <c r="F14" s="74"/>
      <c r="G14" s="74"/>
      <c r="H14" s="74"/>
      <c r="I14" s="51" t="str">
        <f t="shared" si="0"/>
        <v/>
      </c>
      <c r="J14" s="80"/>
      <c r="K14" s="52" t="str">
        <f t="shared" si="2"/>
        <v/>
      </c>
      <c r="L14" s="73"/>
      <c r="M14" s="84"/>
      <c r="N14" s="84"/>
      <c r="O14" s="85"/>
      <c r="P14" s="84"/>
      <c r="Q14" s="51" t="str">
        <f t="shared" si="1"/>
        <v/>
      </c>
      <c r="R14" s="84"/>
      <c r="S14" s="73"/>
      <c r="T14" s="89"/>
      <c r="U14" s="33"/>
      <c r="V14" s="27"/>
      <c r="W14" s="27"/>
      <c r="X14" s="27"/>
      <c r="Y14" s="27"/>
      <c r="Z14" s="27"/>
    </row>
    <row r="15" spans="1:26" s="28" customFormat="1">
      <c r="A15" s="72"/>
      <c r="B15" s="106"/>
      <c r="C15" s="106"/>
      <c r="D15" s="73"/>
      <c r="E15" s="74"/>
      <c r="F15" s="74"/>
      <c r="G15" s="74"/>
      <c r="H15" s="74"/>
      <c r="I15" s="51" t="str">
        <f t="shared" si="0"/>
        <v/>
      </c>
      <c r="J15" s="80"/>
      <c r="K15" s="52" t="str">
        <f t="shared" si="2"/>
        <v/>
      </c>
      <c r="L15" s="73"/>
      <c r="M15" s="84"/>
      <c r="N15" s="84"/>
      <c r="O15" s="85"/>
      <c r="P15" s="84"/>
      <c r="Q15" s="51" t="str">
        <f t="shared" si="1"/>
        <v/>
      </c>
      <c r="R15" s="84"/>
      <c r="S15" s="73"/>
      <c r="T15" s="89"/>
      <c r="U15" s="33"/>
      <c r="V15" s="27"/>
      <c r="W15" s="27"/>
      <c r="X15" s="27"/>
      <c r="Y15" s="27"/>
      <c r="Z15" s="27"/>
    </row>
    <row r="16" spans="1:26" s="28" customFormat="1">
      <c r="A16" s="72"/>
      <c r="B16" s="106"/>
      <c r="C16" s="106"/>
      <c r="D16" s="73"/>
      <c r="E16" s="74"/>
      <c r="F16" s="74"/>
      <c r="G16" s="74"/>
      <c r="H16" s="74"/>
      <c r="I16" s="51" t="str">
        <f t="shared" si="0"/>
        <v/>
      </c>
      <c r="J16" s="80"/>
      <c r="K16" s="52" t="str">
        <f t="shared" si="2"/>
        <v/>
      </c>
      <c r="L16" s="73"/>
      <c r="M16" s="84"/>
      <c r="N16" s="84"/>
      <c r="O16" s="85"/>
      <c r="P16" s="84"/>
      <c r="Q16" s="51" t="str">
        <f t="shared" si="1"/>
        <v/>
      </c>
      <c r="R16" s="84"/>
      <c r="S16" s="73"/>
      <c r="T16" s="89"/>
      <c r="U16" s="33"/>
      <c r="V16" s="27"/>
      <c r="W16" s="27"/>
      <c r="X16" s="27"/>
      <c r="Y16" s="27"/>
      <c r="Z16" s="27"/>
    </row>
    <row r="17" spans="1:26" s="28" customFormat="1">
      <c r="A17" s="72"/>
      <c r="B17" s="106"/>
      <c r="C17" s="106"/>
      <c r="D17" s="73"/>
      <c r="E17" s="74"/>
      <c r="F17" s="74"/>
      <c r="G17" s="74"/>
      <c r="H17" s="74"/>
      <c r="I17" s="51" t="str">
        <f t="shared" si="0"/>
        <v/>
      </c>
      <c r="J17" s="80"/>
      <c r="K17" s="52" t="str">
        <f t="shared" si="2"/>
        <v/>
      </c>
      <c r="L17" s="73"/>
      <c r="M17" s="84"/>
      <c r="N17" s="84"/>
      <c r="O17" s="85"/>
      <c r="P17" s="84"/>
      <c r="Q17" s="51" t="str">
        <f t="shared" si="1"/>
        <v/>
      </c>
      <c r="R17" s="84"/>
      <c r="S17" s="73"/>
      <c r="T17" s="89"/>
      <c r="U17" s="33"/>
      <c r="V17" s="27"/>
      <c r="W17" s="27"/>
      <c r="X17" s="27"/>
      <c r="Y17" s="27"/>
      <c r="Z17" s="27"/>
    </row>
    <row r="18" spans="1:26" s="28" customFormat="1">
      <c r="A18" s="72"/>
      <c r="B18" s="106"/>
      <c r="C18" s="106"/>
      <c r="D18" s="73"/>
      <c r="E18" s="74"/>
      <c r="F18" s="74"/>
      <c r="G18" s="74"/>
      <c r="H18" s="74"/>
      <c r="I18" s="51" t="str">
        <f t="shared" si="0"/>
        <v/>
      </c>
      <c r="J18" s="80"/>
      <c r="K18" s="52" t="str">
        <f t="shared" si="2"/>
        <v/>
      </c>
      <c r="L18" s="73"/>
      <c r="M18" s="84"/>
      <c r="N18" s="84"/>
      <c r="O18" s="85"/>
      <c r="P18" s="84"/>
      <c r="Q18" s="51" t="str">
        <f t="shared" si="1"/>
        <v/>
      </c>
      <c r="R18" s="84"/>
      <c r="S18" s="73"/>
      <c r="T18" s="89"/>
      <c r="U18" s="33"/>
      <c r="V18" s="27"/>
      <c r="W18" s="27"/>
      <c r="X18" s="27"/>
      <c r="Y18" s="27"/>
      <c r="Z18" s="27"/>
    </row>
    <row r="19" spans="1:26" s="28" customFormat="1">
      <c r="A19" s="72"/>
      <c r="B19" s="106"/>
      <c r="C19" s="106"/>
      <c r="D19" s="73"/>
      <c r="E19" s="74"/>
      <c r="F19" s="74"/>
      <c r="G19" s="74"/>
      <c r="H19" s="74"/>
      <c r="I19" s="51" t="str">
        <f t="shared" si="0"/>
        <v/>
      </c>
      <c r="J19" s="80"/>
      <c r="K19" s="52" t="str">
        <f t="shared" si="2"/>
        <v/>
      </c>
      <c r="L19" s="73"/>
      <c r="M19" s="84"/>
      <c r="N19" s="84"/>
      <c r="O19" s="85"/>
      <c r="P19" s="84"/>
      <c r="Q19" s="51" t="str">
        <f t="shared" si="1"/>
        <v/>
      </c>
      <c r="R19" s="84"/>
      <c r="S19" s="73"/>
      <c r="T19" s="89"/>
      <c r="U19" s="33"/>
      <c r="V19" s="27"/>
      <c r="W19" s="27"/>
      <c r="X19" s="27"/>
      <c r="Y19" s="27"/>
      <c r="Z19" s="27"/>
    </row>
    <row r="20" spans="1:26" s="28" customFormat="1">
      <c r="A20" s="72"/>
      <c r="B20" s="106"/>
      <c r="C20" s="106"/>
      <c r="D20" s="73"/>
      <c r="E20" s="74"/>
      <c r="F20" s="74"/>
      <c r="G20" s="74"/>
      <c r="H20" s="74"/>
      <c r="I20" s="51" t="str">
        <f t="shared" si="0"/>
        <v/>
      </c>
      <c r="J20" s="80"/>
      <c r="K20" s="52" t="str">
        <f t="shared" si="2"/>
        <v/>
      </c>
      <c r="L20" s="73"/>
      <c r="M20" s="84"/>
      <c r="N20" s="84"/>
      <c r="O20" s="85"/>
      <c r="P20" s="84"/>
      <c r="Q20" s="51" t="str">
        <f t="shared" si="1"/>
        <v/>
      </c>
      <c r="R20" s="84"/>
      <c r="S20" s="73"/>
      <c r="T20" s="89"/>
      <c r="U20" s="33"/>
      <c r="V20" s="27"/>
      <c r="W20" s="27"/>
      <c r="X20" s="27"/>
      <c r="Y20" s="27"/>
      <c r="Z20" s="27"/>
    </row>
    <row r="21" spans="1:26" s="28" customFormat="1">
      <c r="A21" s="72"/>
      <c r="B21" s="106"/>
      <c r="C21" s="106"/>
      <c r="D21" s="73"/>
      <c r="E21" s="74"/>
      <c r="F21" s="74"/>
      <c r="G21" s="74"/>
      <c r="H21" s="74"/>
      <c r="I21" s="51" t="str">
        <f t="shared" si="0"/>
        <v/>
      </c>
      <c r="J21" s="80"/>
      <c r="K21" s="52" t="str">
        <f t="shared" si="2"/>
        <v/>
      </c>
      <c r="L21" s="73"/>
      <c r="M21" s="84"/>
      <c r="N21" s="84"/>
      <c r="O21" s="85"/>
      <c r="P21" s="84"/>
      <c r="Q21" s="51" t="str">
        <f t="shared" si="1"/>
        <v/>
      </c>
      <c r="R21" s="84"/>
      <c r="S21" s="73"/>
      <c r="T21" s="89"/>
      <c r="U21" s="33"/>
      <c r="V21" s="27"/>
      <c r="W21" s="27"/>
      <c r="X21" s="27"/>
      <c r="Y21" s="27"/>
      <c r="Z21" s="27"/>
    </row>
    <row r="22" spans="1:26" s="28" customFormat="1">
      <c r="A22" s="72"/>
      <c r="B22" s="106"/>
      <c r="C22" s="106"/>
      <c r="D22" s="73"/>
      <c r="E22" s="74"/>
      <c r="F22" s="74"/>
      <c r="G22" s="74"/>
      <c r="H22" s="74"/>
      <c r="I22" s="51" t="str">
        <f t="shared" si="0"/>
        <v/>
      </c>
      <c r="J22" s="80"/>
      <c r="K22" s="52" t="str">
        <f t="shared" si="2"/>
        <v/>
      </c>
      <c r="L22" s="73"/>
      <c r="M22" s="84"/>
      <c r="N22" s="84"/>
      <c r="O22" s="85"/>
      <c r="P22" s="84"/>
      <c r="Q22" s="51" t="str">
        <f t="shared" si="1"/>
        <v/>
      </c>
      <c r="R22" s="84"/>
      <c r="S22" s="73"/>
      <c r="T22" s="89"/>
      <c r="U22" s="33"/>
      <c r="V22" s="27"/>
      <c r="W22" s="27"/>
      <c r="X22" s="27"/>
      <c r="Y22" s="27"/>
      <c r="Z22" s="27"/>
    </row>
    <row r="23" spans="1:26" s="28" customFormat="1">
      <c r="A23" s="72"/>
      <c r="B23" s="106"/>
      <c r="C23" s="106"/>
      <c r="D23" s="73"/>
      <c r="E23" s="74"/>
      <c r="F23" s="74"/>
      <c r="G23" s="74"/>
      <c r="H23" s="74"/>
      <c r="I23" s="51" t="str">
        <f t="shared" si="0"/>
        <v/>
      </c>
      <c r="J23" s="80"/>
      <c r="K23" s="52" t="str">
        <f t="shared" si="2"/>
        <v/>
      </c>
      <c r="L23" s="73"/>
      <c r="M23" s="84"/>
      <c r="N23" s="84"/>
      <c r="O23" s="85"/>
      <c r="P23" s="84"/>
      <c r="Q23" s="51" t="str">
        <f t="shared" si="1"/>
        <v/>
      </c>
      <c r="R23" s="84"/>
      <c r="S23" s="73"/>
      <c r="T23" s="89"/>
      <c r="U23" s="33"/>
      <c r="V23" s="27"/>
      <c r="W23" s="27"/>
      <c r="X23" s="27"/>
      <c r="Y23" s="27"/>
      <c r="Z23" s="27"/>
    </row>
    <row r="24" spans="1:26" s="28" customFormat="1">
      <c r="A24" s="72"/>
      <c r="B24" s="106"/>
      <c r="C24" s="106"/>
      <c r="D24" s="73"/>
      <c r="E24" s="74"/>
      <c r="F24" s="74"/>
      <c r="G24" s="74"/>
      <c r="H24" s="74"/>
      <c r="I24" s="51" t="str">
        <f t="shared" si="0"/>
        <v/>
      </c>
      <c r="J24" s="80"/>
      <c r="K24" s="52" t="str">
        <f t="shared" si="2"/>
        <v/>
      </c>
      <c r="L24" s="73"/>
      <c r="M24" s="84"/>
      <c r="N24" s="84"/>
      <c r="O24" s="85"/>
      <c r="P24" s="84"/>
      <c r="Q24" s="51" t="str">
        <f t="shared" si="1"/>
        <v/>
      </c>
      <c r="R24" s="84"/>
      <c r="S24" s="73"/>
      <c r="T24" s="89"/>
      <c r="U24" s="33"/>
      <c r="V24" s="27"/>
      <c r="W24" s="27"/>
      <c r="X24" s="27"/>
      <c r="Y24" s="27"/>
      <c r="Z24" s="27"/>
    </row>
    <row r="25" spans="1:26" s="28" customFormat="1">
      <c r="A25" s="72"/>
      <c r="B25" s="106"/>
      <c r="C25" s="106"/>
      <c r="D25" s="73"/>
      <c r="E25" s="74"/>
      <c r="F25" s="74"/>
      <c r="G25" s="74"/>
      <c r="H25" s="74"/>
      <c r="I25" s="51" t="str">
        <f t="shared" si="0"/>
        <v/>
      </c>
      <c r="J25" s="80"/>
      <c r="K25" s="52" t="str">
        <f t="shared" si="2"/>
        <v/>
      </c>
      <c r="L25" s="73"/>
      <c r="M25" s="84"/>
      <c r="N25" s="84"/>
      <c r="O25" s="85"/>
      <c r="P25" s="84"/>
      <c r="Q25" s="51" t="str">
        <f t="shared" si="1"/>
        <v/>
      </c>
      <c r="R25" s="84"/>
      <c r="S25" s="73"/>
      <c r="T25" s="89"/>
      <c r="U25" s="33"/>
      <c r="V25" s="27"/>
      <c r="W25" s="27"/>
      <c r="X25" s="27"/>
      <c r="Y25" s="27"/>
      <c r="Z25" s="27"/>
    </row>
    <row r="26" spans="1:26" s="28" customFormat="1">
      <c r="A26" s="72"/>
      <c r="B26" s="106"/>
      <c r="C26" s="106"/>
      <c r="D26" s="73"/>
      <c r="E26" s="74"/>
      <c r="F26" s="74"/>
      <c r="G26" s="74"/>
      <c r="H26" s="74"/>
      <c r="I26" s="51" t="str">
        <f t="shared" si="0"/>
        <v/>
      </c>
      <c r="J26" s="80"/>
      <c r="K26" s="52" t="str">
        <f t="shared" si="2"/>
        <v/>
      </c>
      <c r="L26" s="73"/>
      <c r="M26" s="84"/>
      <c r="N26" s="84"/>
      <c r="O26" s="85"/>
      <c r="P26" s="84"/>
      <c r="Q26" s="51" t="str">
        <f t="shared" si="1"/>
        <v/>
      </c>
      <c r="R26" s="84"/>
      <c r="S26" s="73"/>
      <c r="T26" s="89"/>
      <c r="U26" s="33"/>
      <c r="V26" s="27"/>
      <c r="W26" s="27"/>
      <c r="X26" s="27"/>
      <c r="Y26" s="27"/>
      <c r="Z26" s="27"/>
    </row>
    <row r="27" spans="1:26" s="28" customFormat="1">
      <c r="A27" s="72"/>
      <c r="B27" s="106"/>
      <c r="C27" s="106"/>
      <c r="D27" s="73"/>
      <c r="E27" s="74"/>
      <c r="F27" s="74"/>
      <c r="G27" s="74"/>
      <c r="H27" s="74"/>
      <c r="I27" s="51" t="str">
        <f t="shared" si="0"/>
        <v/>
      </c>
      <c r="J27" s="80"/>
      <c r="K27" s="52" t="str">
        <f t="shared" si="2"/>
        <v/>
      </c>
      <c r="L27" s="73"/>
      <c r="M27" s="84"/>
      <c r="N27" s="84"/>
      <c r="O27" s="85"/>
      <c r="P27" s="84"/>
      <c r="Q27" s="51" t="str">
        <f t="shared" si="1"/>
        <v/>
      </c>
      <c r="R27" s="84"/>
      <c r="S27" s="73"/>
      <c r="T27" s="89"/>
      <c r="U27" s="33"/>
      <c r="V27" s="27"/>
      <c r="W27" s="27"/>
      <c r="X27" s="27"/>
      <c r="Y27" s="27"/>
      <c r="Z27" s="27"/>
    </row>
    <row r="28" spans="1:26" s="28" customFormat="1">
      <c r="A28" s="75"/>
      <c r="B28" s="107"/>
      <c r="C28" s="107"/>
      <c r="D28" s="76"/>
      <c r="E28" s="77"/>
      <c r="F28" s="77"/>
      <c r="G28" s="77"/>
      <c r="H28" s="77"/>
      <c r="I28" s="53" t="str">
        <f t="shared" si="0"/>
        <v/>
      </c>
      <c r="J28" s="81"/>
      <c r="K28" s="54" t="str">
        <f t="shared" si="2"/>
        <v/>
      </c>
      <c r="L28" s="76"/>
      <c r="M28" s="86"/>
      <c r="N28" s="86"/>
      <c r="O28" s="87"/>
      <c r="P28" s="86"/>
      <c r="Q28" s="53" t="str">
        <f t="shared" si="1"/>
        <v/>
      </c>
      <c r="R28" s="86"/>
      <c r="S28" s="76"/>
      <c r="T28" s="90"/>
      <c r="U28" s="33"/>
      <c r="V28" s="27"/>
      <c r="W28" s="27"/>
      <c r="X28" s="27"/>
      <c r="Y28" s="27"/>
      <c r="Z28" s="27"/>
    </row>
    <row r="29" spans="1:26" s="28" customFormat="1">
      <c r="A29" s="66"/>
      <c r="B29" s="108"/>
      <c r="C29" s="108"/>
      <c r="D29" s="78">
        <v>1E-4</v>
      </c>
      <c r="E29" s="55"/>
      <c r="F29" s="55"/>
      <c r="G29" s="55"/>
      <c r="H29" s="55"/>
      <c r="I29" s="67"/>
      <c r="J29" s="56" t="s">
        <v>59</v>
      </c>
      <c r="K29" s="57">
        <f>IF(J11&lt;500,0.02,IF(J11&gt;1000,0.1,0.05))</f>
        <v>0.02</v>
      </c>
      <c r="L29" s="58" t="s">
        <v>67</v>
      </c>
      <c r="M29" s="58"/>
      <c r="N29" s="48"/>
      <c r="O29" s="48"/>
      <c r="P29" s="48"/>
      <c r="Q29" s="67"/>
      <c r="R29" s="48"/>
      <c r="S29" s="48"/>
      <c r="T29" s="48"/>
      <c r="U29" s="33"/>
      <c r="V29" s="27"/>
      <c r="W29" s="27"/>
      <c r="X29" s="27"/>
      <c r="Y29" s="27"/>
      <c r="Z29" s="27"/>
    </row>
    <row r="30" spans="1:26" s="19" customFormat="1">
      <c r="A30" s="59"/>
      <c r="B30" s="60"/>
      <c r="C30" s="61"/>
      <c r="D30" s="32"/>
      <c r="E30" s="32"/>
      <c r="F30" s="32"/>
      <c r="G30" s="32"/>
      <c r="H30" s="32"/>
      <c r="I30" s="62">
        <f>(I11-I29)/D29*1000</f>
        <v>0</v>
      </c>
      <c r="J30" s="63"/>
      <c r="K30" s="32"/>
      <c r="L30" s="64"/>
      <c r="M30" s="64"/>
      <c r="N30" s="64"/>
      <c r="O30" s="64"/>
      <c r="P30" s="64"/>
      <c r="Q30" s="64"/>
      <c r="R30" s="64"/>
      <c r="S30" s="64"/>
      <c r="T30" s="32"/>
      <c r="U30" s="32"/>
      <c r="V30" s="27"/>
      <c r="W30" s="27"/>
      <c r="X30" s="27"/>
      <c r="Y30" s="27"/>
      <c r="Z30" s="27"/>
    </row>
    <row r="31" spans="1:26" s="19" customFormat="1">
      <c r="A31" s="65" t="s">
        <v>40</v>
      </c>
      <c r="B31" s="60"/>
      <c r="C31" s="61"/>
      <c r="D31" s="32"/>
      <c r="E31" s="32"/>
      <c r="F31" s="32"/>
      <c r="G31" s="32"/>
      <c r="H31" s="32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32"/>
      <c r="U31" s="32"/>
      <c r="V31" s="27"/>
      <c r="W31" s="27"/>
      <c r="X31" s="27"/>
      <c r="Y31" s="27"/>
      <c r="Z31" s="27"/>
    </row>
    <row r="32" spans="1:26" s="19" customFormat="1">
      <c r="A32" s="97"/>
      <c r="B32" s="98"/>
      <c r="C32" s="99"/>
      <c r="D32" s="91"/>
      <c r="E32" s="91"/>
      <c r="F32" s="91"/>
      <c r="G32" s="91"/>
      <c r="H32" s="91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33"/>
      <c r="V32" s="27"/>
      <c r="W32" s="27"/>
      <c r="X32" s="27"/>
      <c r="Y32" s="27"/>
      <c r="Z32" s="27"/>
    </row>
    <row r="33" spans="1:28" s="19" customFormat="1">
      <c r="A33" s="100"/>
      <c r="B33" s="101"/>
      <c r="C33" s="102"/>
      <c r="D33" s="93"/>
      <c r="E33" s="93"/>
      <c r="F33" s="93"/>
      <c r="G33" s="93"/>
      <c r="H33" s="93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33"/>
      <c r="V33" s="27"/>
      <c r="W33" s="27"/>
      <c r="X33" s="27"/>
      <c r="Y33" s="27"/>
      <c r="Z33" s="27"/>
    </row>
    <row r="34" spans="1:28" s="19" customFormat="1">
      <c r="A34" s="100"/>
      <c r="B34" s="101"/>
      <c r="C34" s="102"/>
      <c r="D34" s="93"/>
      <c r="E34" s="93"/>
      <c r="F34" s="93"/>
      <c r="G34" s="93"/>
      <c r="H34" s="93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33"/>
      <c r="V34" s="27"/>
      <c r="W34" s="27"/>
      <c r="X34" s="27"/>
      <c r="Y34" s="27"/>
      <c r="Z34" s="27"/>
    </row>
    <row r="35" spans="1:28" s="19" customFormat="1">
      <c r="A35" s="100"/>
      <c r="B35" s="101"/>
      <c r="C35" s="102"/>
      <c r="D35" s="93" t="s">
        <v>68</v>
      </c>
      <c r="E35" s="93"/>
      <c r="F35" s="93"/>
      <c r="G35" s="93"/>
      <c r="H35" s="93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33"/>
      <c r="V35" s="27"/>
      <c r="W35" s="27"/>
      <c r="X35" s="27"/>
      <c r="Y35" s="27"/>
      <c r="Z35" s="27"/>
    </row>
    <row r="36" spans="1:28" s="19" customFormat="1">
      <c r="A36" s="103"/>
      <c r="B36" s="104"/>
      <c r="C36" s="105"/>
      <c r="D36" s="95"/>
      <c r="E36" s="95"/>
      <c r="F36" s="95"/>
      <c r="G36" s="95"/>
      <c r="H36" s="95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33"/>
      <c r="V36" s="27"/>
      <c r="W36" s="27"/>
      <c r="X36" s="27"/>
      <c r="Y36" s="27"/>
      <c r="Z36" s="27"/>
    </row>
    <row r="37" spans="1:28" s="1" customFormat="1" ht="11.25">
      <c r="E37" s="1" t="s">
        <v>1</v>
      </c>
      <c r="G37" s="1" t="s">
        <v>54</v>
      </c>
      <c r="H37" s="1" t="s">
        <v>4</v>
      </c>
      <c r="L37" s="15"/>
      <c r="M37" s="1" t="s">
        <v>35</v>
      </c>
      <c r="R37" s="15"/>
      <c r="S37" s="1" t="s">
        <v>65</v>
      </c>
    </row>
    <row r="38" spans="1:28" s="1" customFormat="1" ht="11.25">
      <c r="E38" s="1" t="s">
        <v>6</v>
      </c>
      <c r="G38" s="1" t="s">
        <v>51</v>
      </c>
      <c r="H38" s="1" t="s">
        <v>5</v>
      </c>
      <c r="L38" s="20"/>
      <c r="M38" s="1" t="s">
        <v>57</v>
      </c>
      <c r="R38" s="18"/>
      <c r="S38" s="1" t="s">
        <v>61</v>
      </c>
    </row>
    <row r="39" spans="1:28" s="1" customFormat="1" ht="11.25">
      <c r="E39" s="1" t="s">
        <v>7</v>
      </c>
      <c r="G39" s="1" t="s">
        <v>52</v>
      </c>
      <c r="H39" s="1" t="s">
        <v>45</v>
      </c>
      <c r="L39" s="16"/>
      <c r="M39" s="1" t="s">
        <v>58</v>
      </c>
      <c r="R39" s="14"/>
      <c r="S39" s="1" t="s">
        <v>66</v>
      </c>
    </row>
    <row r="40" spans="1:28">
      <c r="A40" s="1"/>
      <c r="B40" s="1"/>
      <c r="C40" s="1"/>
      <c r="D40" s="1"/>
      <c r="E40" s="1"/>
      <c r="F40" s="1"/>
      <c r="G40" s="1" t="s">
        <v>53</v>
      </c>
      <c r="H40" s="1"/>
      <c r="I40" s="1"/>
      <c r="J40" s="1"/>
      <c r="K40" s="1"/>
      <c r="L40" s="17"/>
      <c r="M40" s="1" t="s">
        <v>34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</sheetData>
  <mergeCells count="22">
    <mergeCell ref="B19:C19"/>
    <mergeCell ref="B20:C20"/>
    <mergeCell ref="B11:C11"/>
    <mergeCell ref="B12:C12"/>
    <mergeCell ref="B13:C13"/>
    <mergeCell ref="B14:C14"/>
    <mergeCell ref="B27:C27"/>
    <mergeCell ref="B28:C28"/>
    <mergeCell ref="B29:C29"/>
    <mergeCell ref="D4:T4"/>
    <mergeCell ref="C6:T6"/>
    <mergeCell ref="D7:T7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</mergeCells>
  <conditionalFormatting sqref="K12:K28">
    <cfRule type="expression" dxfId="23" priority="153">
      <formula>$K12&lt;$I12+$K$29</formula>
    </cfRule>
    <cfRule type="expression" dxfId="22" priority="154">
      <formula>$D12=0</formula>
    </cfRule>
    <cfRule type="expression" dxfId="21" priority="155">
      <formula>$K12=""</formula>
    </cfRule>
    <cfRule type="expression" dxfId="20" priority="156">
      <formula>$K12&lt;$I12+($J$11/2/1000)-($J12/2/1000)</formula>
    </cfRule>
  </conditionalFormatting>
  <conditionalFormatting sqref="R12:R28">
    <cfRule type="expression" dxfId="19" priority="157">
      <formula>$R12=""</formula>
    </cfRule>
    <cfRule type="expression" dxfId="18" priority="158">
      <formula>$R12&lt;$Q12</formula>
    </cfRule>
    <cfRule type="expression" dxfId="17" priority="159">
      <formula>$R12-$Q12-$S12*$L12/100&lt;0</formula>
    </cfRule>
    <cfRule type="expression" dxfId="16" priority="160">
      <formula>$R12-$Q12-$S12*$L12/100&lt;0.2</formula>
    </cfRule>
  </conditionalFormatting>
  <dataValidations disablePrompts="1" count="3">
    <dataValidation type="list" allowBlank="1" showInputMessage="1" showErrorMessage="1" sqref="H12:H28">
      <formula1>$H$37:$H$40</formula1>
    </dataValidation>
    <dataValidation type="list" allowBlank="1" showInputMessage="1" showErrorMessage="1" sqref="E12:E28">
      <formula1>$E$37:$E$39</formula1>
    </dataValidation>
    <dataValidation type="list" allowBlank="1" showInputMessage="1" showErrorMessage="1" sqref="G12:G28">
      <formula1>$G$37:$G$40</formula1>
    </dataValidation>
  </dataValidations>
  <printOptions horizontalCentered="1"/>
  <pageMargins left="0.70866141732283472" right="0.70866141732283472" top="0.98425196850393704" bottom="0.59055118110236227" header="0.39370078740157483" footer="0.27559055118110237"/>
  <pageSetup paperSize="8" scale="9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0"/>
  <sheetViews>
    <sheetView view="pageBreakPreview" zoomScale="60" zoomScaleNormal="100" workbookViewId="0">
      <selection activeCell="E62" sqref="E62"/>
    </sheetView>
  </sheetViews>
  <sheetFormatPr baseColWidth="10" defaultRowHeight="14.25" outlineLevelCol="1"/>
  <cols>
    <col min="1" max="1" width="9" style="2" customWidth="1"/>
    <col min="2" max="2" width="7.125" style="2" customWidth="1"/>
    <col min="3" max="3" width="13.75" style="2" customWidth="1"/>
    <col min="4" max="4" width="9.5" style="3" bestFit="1" customWidth="1"/>
    <col min="5" max="5" width="6.875" style="3" customWidth="1"/>
    <col min="6" max="6" width="7.375" style="2" customWidth="1" outlineLevel="1"/>
    <col min="7" max="7" width="13.5" style="2" bestFit="1" customWidth="1"/>
    <col min="8" max="8" width="11.375" style="2" bestFit="1" customWidth="1"/>
    <col min="9" max="14" width="8.875" style="2" customWidth="1" outlineLevel="1"/>
    <col min="15" max="15" width="20.625" style="2" customWidth="1" outlineLevel="1"/>
    <col min="16" max="16" width="1" style="2" customWidth="1"/>
    <col min="17" max="19" width="8.875" style="2" customWidth="1" outlineLevel="1"/>
    <col min="20" max="20" width="20.625" style="2" customWidth="1" outlineLevel="1"/>
    <col min="21" max="21" width="2" style="23" customWidth="1"/>
    <col min="22" max="26" width="11" style="23"/>
    <col min="27" max="29" width="11" style="2"/>
    <col min="32" max="16384" width="11" style="2"/>
  </cols>
  <sheetData>
    <row r="1" spans="1:26" s="23" customFormat="1" ht="12.75">
      <c r="D1" s="24"/>
      <c r="E1" s="24"/>
      <c r="I1" s="23" t="s">
        <v>64</v>
      </c>
      <c r="Q1" s="23" t="s">
        <v>62</v>
      </c>
    </row>
    <row r="2" spans="1:26" ht="20.25">
      <c r="A2" s="29" t="s">
        <v>25</v>
      </c>
      <c r="B2" s="30"/>
      <c r="C2" s="30"/>
      <c r="D2" s="31"/>
      <c r="E2" s="31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2"/>
    </row>
    <row r="3" spans="1:26">
      <c r="A3" s="30"/>
      <c r="B3" s="30"/>
      <c r="C3" s="30"/>
      <c r="D3" s="31"/>
      <c r="E3" s="31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2"/>
    </row>
    <row r="4" spans="1:26">
      <c r="A4" s="7" t="s">
        <v>26</v>
      </c>
      <c r="B4" s="8"/>
      <c r="C4" s="21">
        <v>11000</v>
      </c>
      <c r="D4" s="109" t="s">
        <v>38</v>
      </c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33"/>
    </row>
    <row r="5" spans="1:26">
      <c r="A5" s="9"/>
      <c r="B5" s="10"/>
      <c r="C5" s="10"/>
      <c r="D5" s="12"/>
      <c r="E5" s="13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30"/>
      <c r="T5" s="30"/>
      <c r="U5" s="32"/>
    </row>
    <row r="6" spans="1:26" ht="12.75" customHeight="1">
      <c r="A6" s="11" t="s">
        <v>27</v>
      </c>
      <c r="B6" s="5"/>
      <c r="C6" s="110" t="s">
        <v>39</v>
      </c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33"/>
    </row>
    <row r="7" spans="1:26">
      <c r="A7" s="11" t="s">
        <v>28</v>
      </c>
      <c r="B7" s="5"/>
      <c r="C7" s="22">
        <v>40967</v>
      </c>
      <c r="D7" s="112" t="s">
        <v>31</v>
      </c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33"/>
    </row>
    <row r="8" spans="1:26">
      <c r="A8" s="30"/>
      <c r="B8" s="30"/>
      <c r="C8" s="30"/>
      <c r="D8" s="31"/>
      <c r="E8" s="31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2"/>
    </row>
    <row r="9" spans="1:26" s="6" customFormat="1" ht="12.75" customHeight="1">
      <c r="A9" s="34" t="s">
        <v>41</v>
      </c>
      <c r="B9" s="35" t="s">
        <v>42</v>
      </c>
      <c r="C9" s="35"/>
      <c r="D9" s="35" t="s">
        <v>47</v>
      </c>
      <c r="E9" s="34" t="s">
        <v>43</v>
      </c>
      <c r="F9" s="34" t="s">
        <v>0</v>
      </c>
      <c r="G9" s="34" t="s">
        <v>50</v>
      </c>
      <c r="H9" s="35" t="s">
        <v>44</v>
      </c>
      <c r="I9" s="36" t="s">
        <v>15</v>
      </c>
      <c r="J9" s="36" t="s">
        <v>8</v>
      </c>
      <c r="K9" s="35" t="s">
        <v>55</v>
      </c>
      <c r="L9" s="34" t="s">
        <v>36</v>
      </c>
      <c r="M9" s="35" t="s">
        <v>56</v>
      </c>
      <c r="N9" s="35"/>
      <c r="O9" s="35"/>
      <c r="P9" s="35"/>
      <c r="Q9" s="35" t="s">
        <v>17</v>
      </c>
      <c r="R9" s="35" t="s">
        <v>19</v>
      </c>
      <c r="S9" s="35"/>
      <c r="T9" s="35"/>
      <c r="U9" s="37"/>
      <c r="V9" s="25"/>
      <c r="W9" s="25"/>
      <c r="X9" s="25"/>
      <c r="Y9" s="25"/>
      <c r="Z9" s="25"/>
    </row>
    <row r="10" spans="1:26" s="4" customFormat="1" ht="33.75">
      <c r="A10" s="38"/>
      <c r="B10" s="38"/>
      <c r="C10" s="38"/>
      <c r="D10" s="38"/>
      <c r="E10" s="38"/>
      <c r="F10" s="39"/>
      <c r="G10" s="38"/>
      <c r="H10" s="38"/>
      <c r="I10" s="39" t="s">
        <v>16</v>
      </c>
      <c r="J10" s="39"/>
      <c r="K10" s="40" t="s">
        <v>63</v>
      </c>
      <c r="L10" s="41" t="s">
        <v>37</v>
      </c>
      <c r="M10" s="40" t="s">
        <v>18</v>
      </c>
      <c r="N10" s="39" t="s">
        <v>20</v>
      </c>
      <c r="O10" s="38" t="s">
        <v>21</v>
      </c>
      <c r="P10" s="39"/>
      <c r="Q10" s="38"/>
      <c r="R10" s="38" t="s">
        <v>20</v>
      </c>
      <c r="S10" s="40" t="s">
        <v>18</v>
      </c>
      <c r="T10" s="38" t="s">
        <v>21</v>
      </c>
      <c r="U10" s="42"/>
      <c r="V10" s="26"/>
      <c r="W10" s="26"/>
      <c r="X10" s="26"/>
      <c r="Y10" s="26"/>
      <c r="Z10" s="26"/>
    </row>
    <row r="11" spans="1:26" s="28" customFormat="1" ht="12.75">
      <c r="A11" s="66" t="s">
        <v>48</v>
      </c>
      <c r="B11" s="113" t="s">
        <v>12</v>
      </c>
      <c r="C11" s="113"/>
      <c r="D11" s="43">
        <v>0</v>
      </c>
      <c r="E11" s="44"/>
      <c r="F11" s="45"/>
      <c r="G11" s="44"/>
      <c r="H11" s="45"/>
      <c r="I11" s="67">
        <v>485.3</v>
      </c>
      <c r="J11" s="68">
        <v>1000</v>
      </c>
      <c r="K11" s="46">
        <f>IF(J11&lt;500,0.02,IF(I11&gt;1000,0.1,0.05))</f>
        <v>0.05</v>
      </c>
      <c r="L11" s="47"/>
      <c r="M11" s="48"/>
      <c r="N11" s="48"/>
      <c r="O11" s="48"/>
      <c r="P11" s="48"/>
      <c r="Q11" s="67">
        <v>487</v>
      </c>
      <c r="R11" s="48"/>
      <c r="S11" s="48"/>
      <c r="T11" s="48"/>
      <c r="U11" s="33"/>
      <c r="V11" s="27"/>
      <c r="W11" s="27"/>
      <c r="X11" s="27"/>
      <c r="Y11" s="27"/>
      <c r="Z11" s="27"/>
    </row>
    <row r="12" spans="1:26" s="28" customFormat="1" ht="14.25" customHeight="1">
      <c r="A12" s="69" t="s">
        <v>32</v>
      </c>
      <c r="B12" s="114" t="s">
        <v>2</v>
      </c>
      <c r="C12" s="114"/>
      <c r="D12" s="70">
        <v>1.9</v>
      </c>
      <c r="E12" s="71" t="s">
        <v>1</v>
      </c>
      <c r="F12" s="71" t="s">
        <v>3</v>
      </c>
      <c r="G12" s="71" t="s">
        <v>54</v>
      </c>
      <c r="H12" s="71" t="s">
        <v>4</v>
      </c>
      <c r="I12" s="49">
        <f t="shared" ref="I12:I28" si="0">IF($D12&gt;0,I$11-(I$11-I$29)/$D$29*$D12,"")</f>
        <v>485.22250000000003</v>
      </c>
      <c r="J12" s="79">
        <v>120</v>
      </c>
      <c r="K12" s="50">
        <f t="shared" ref="K12:K28" si="1">IF($N12*$M12*L12&gt;0,$N12-$M12*L12/100,"")</f>
        <v>484.6</v>
      </c>
      <c r="L12" s="70">
        <v>2</v>
      </c>
      <c r="M12" s="82">
        <v>20</v>
      </c>
      <c r="N12" s="82">
        <v>485</v>
      </c>
      <c r="O12" s="83" t="s">
        <v>24</v>
      </c>
      <c r="P12" s="82"/>
      <c r="Q12" s="49">
        <f t="shared" ref="Q12:Q28" si="2">IF($D12&gt;0,Q$11-(Q$11-Q$29)/$D$29*$D12,"")</f>
        <v>486.97500000000002</v>
      </c>
      <c r="R12" s="82">
        <v>487.49</v>
      </c>
      <c r="S12" s="70">
        <v>25</v>
      </c>
      <c r="T12" s="88" t="s">
        <v>22</v>
      </c>
      <c r="U12" s="33"/>
      <c r="V12" s="27"/>
      <c r="W12" s="27"/>
      <c r="X12" s="27"/>
      <c r="Y12" s="27"/>
      <c r="Z12" s="27"/>
    </row>
    <row r="13" spans="1:26" s="28" customFormat="1" ht="14.25" customHeight="1">
      <c r="A13" s="72" t="s">
        <v>33</v>
      </c>
      <c r="B13" s="106" t="s">
        <v>49</v>
      </c>
      <c r="C13" s="106"/>
      <c r="D13" s="73">
        <v>13.5</v>
      </c>
      <c r="E13" s="74" t="s">
        <v>6</v>
      </c>
      <c r="F13" s="74" t="s">
        <v>10</v>
      </c>
      <c r="G13" s="74" t="s">
        <v>51</v>
      </c>
      <c r="H13" s="74" t="s">
        <v>5</v>
      </c>
      <c r="I13" s="51">
        <f t="shared" si="0"/>
        <v>484.74934210526317</v>
      </c>
      <c r="J13" s="80">
        <v>200</v>
      </c>
      <c r="K13" s="52">
        <f t="shared" si="1"/>
        <v>484.9</v>
      </c>
      <c r="L13" s="73">
        <v>2</v>
      </c>
      <c r="M13" s="84">
        <v>5</v>
      </c>
      <c r="N13" s="84">
        <v>485</v>
      </c>
      <c r="O13" s="85" t="s">
        <v>30</v>
      </c>
      <c r="P13" s="84"/>
      <c r="Q13" s="51">
        <f t="shared" si="2"/>
        <v>486.82236842105266</v>
      </c>
      <c r="R13" s="84">
        <v>487.49</v>
      </c>
      <c r="S13" s="73">
        <v>10</v>
      </c>
      <c r="T13" s="89" t="s">
        <v>23</v>
      </c>
      <c r="U13" s="33"/>
      <c r="V13" s="27"/>
      <c r="W13" s="27"/>
      <c r="X13" s="27"/>
      <c r="Y13" s="27"/>
      <c r="Z13" s="27"/>
    </row>
    <row r="14" spans="1:26" s="28" customFormat="1" ht="14.25" customHeight="1">
      <c r="A14" s="72">
        <v>1</v>
      </c>
      <c r="B14" s="106" t="s">
        <v>46</v>
      </c>
      <c r="C14" s="106"/>
      <c r="D14" s="73">
        <v>26.1</v>
      </c>
      <c r="E14" s="74" t="s">
        <v>7</v>
      </c>
      <c r="F14" s="74" t="s">
        <v>14</v>
      </c>
      <c r="G14" s="74" t="s">
        <v>52</v>
      </c>
      <c r="H14" s="74" t="s">
        <v>45</v>
      </c>
      <c r="I14" s="51">
        <f t="shared" si="0"/>
        <v>484.23539473684212</v>
      </c>
      <c r="J14" s="80">
        <v>250</v>
      </c>
      <c r="K14" s="52">
        <f t="shared" si="1"/>
        <v>487.97</v>
      </c>
      <c r="L14" s="73">
        <v>3</v>
      </c>
      <c r="M14" s="84">
        <v>1</v>
      </c>
      <c r="N14" s="84">
        <v>488</v>
      </c>
      <c r="O14" s="85" t="s">
        <v>29</v>
      </c>
      <c r="P14" s="84"/>
      <c r="Q14" s="51">
        <f t="shared" si="2"/>
        <v>486.65657894736842</v>
      </c>
      <c r="R14" s="84"/>
      <c r="S14" s="73"/>
      <c r="T14" s="89"/>
      <c r="U14" s="33"/>
      <c r="V14" s="27"/>
      <c r="W14" s="27"/>
      <c r="X14" s="27"/>
      <c r="Y14" s="27"/>
      <c r="Z14" s="27"/>
    </row>
    <row r="15" spans="1:26" s="28" customFormat="1" ht="12.75">
      <c r="A15" s="72"/>
      <c r="B15" s="106"/>
      <c r="C15" s="106"/>
      <c r="D15" s="73">
        <v>37.799999999999997</v>
      </c>
      <c r="E15" s="74"/>
      <c r="F15" s="74" t="s">
        <v>9</v>
      </c>
      <c r="G15" s="74" t="s">
        <v>53</v>
      </c>
      <c r="H15" s="74"/>
      <c r="I15" s="51">
        <f t="shared" si="0"/>
        <v>483.75815789473683</v>
      </c>
      <c r="J15" s="80">
        <v>160</v>
      </c>
      <c r="K15" s="52" t="str">
        <f t="shared" si="1"/>
        <v/>
      </c>
      <c r="L15" s="73">
        <v>3</v>
      </c>
      <c r="M15" s="84"/>
      <c r="N15" s="84"/>
      <c r="O15" s="85"/>
      <c r="P15" s="84"/>
      <c r="Q15" s="51">
        <f t="shared" si="2"/>
        <v>486.50263157894739</v>
      </c>
      <c r="R15" s="84">
        <v>485</v>
      </c>
      <c r="S15" s="73"/>
      <c r="T15" s="89"/>
      <c r="U15" s="33"/>
      <c r="V15" s="27"/>
      <c r="W15" s="27"/>
      <c r="X15" s="27"/>
      <c r="Y15" s="27"/>
      <c r="Z15" s="27"/>
    </row>
    <row r="16" spans="1:26" s="28" customFormat="1" ht="12.75">
      <c r="A16" s="72"/>
      <c r="B16" s="106"/>
      <c r="C16" s="106"/>
      <c r="D16" s="73"/>
      <c r="E16" s="74"/>
      <c r="F16" s="74"/>
      <c r="G16" s="74"/>
      <c r="H16" s="74"/>
      <c r="I16" s="51" t="str">
        <f t="shared" si="0"/>
        <v/>
      </c>
      <c r="J16" s="80"/>
      <c r="K16" s="52" t="str">
        <f t="shared" si="1"/>
        <v/>
      </c>
      <c r="L16" s="73"/>
      <c r="M16" s="84"/>
      <c r="N16" s="84"/>
      <c r="O16" s="85"/>
      <c r="P16" s="84"/>
      <c r="Q16" s="51" t="str">
        <f t="shared" si="2"/>
        <v/>
      </c>
      <c r="R16" s="84"/>
      <c r="S16" s="73"/>
      <c r="T16" s="89"/>
      <c r="U16" s="33"/>
      <c r="V16" s="27"/>
      <c r="W16" s="27"/>
      <c r="X16" s="27"/>
      <c r="Y16" s="27"/>
      <c r="Z16" s="27"/>
    </row>
    <row r="17" spans="1:26" s="28" customFormat="1" ht="12.75">
      <c r="A17" s="72"/>
      <c r="B17" s="106"/>
      <c r="C17" s="106"/>
      <c r="D17" s="73"/>
      <c r="E17" s="74"/>
      <c r="F17" s="74"/>
      <c r="G17" s="74"/>
      <c r="H17" s="74"/>
      <c r="I17" s="51" t="str">
        <f t="shared" si="0"/>
        <v/>
      </c>
      <c r="J17" s="80"/>
      <c r="K17" s="52" t="str">
        <f t="shared" si="1"/>
        <v/>
      </c>
      <c r="L17" s="73"/>
      <c r="M17" s="84"/>
      <c r="N17" s="84"/>
      <c r="O17" s="85"/>
      <c r="P17" s="84"/>
      <c r="Q17" s="51" t="str">
        <f t="shared" si="2"/>
        <v/>
      </c>
      <c r="R17" s="84"/>
      <c r="S17" s="73"/>
      <c r="T17" s="89"/>
      <c r="U17" s="33"/>
      <c r="V17" s="27"/>
      <c r="W17" s="27"/>
      <c r="X17" s="27"/>
      <c r="Y17" s="27"/>
      <c r="Z17" s="27"/>
    </row>
    <row r="18" spans="1:26" s="28" customFormat="1" ht="12.75">
      <c r="A18" s="72"/>
      <c r="B18" s="106"/>
      <c r="C18" s="106"/>
      <c r="D18" s="73"/>
      <c r="E18" s="74"/>
      <c r="F18" s="74"/>
      <c r="G18" s="74"/>
      <c r="H18" s="74"/>
      <c r="I18" s="51" t="str">
        <f t="shared" si="0"/>
        <v/>
      </c>
      <c r="J18" s="80"/>
      <c r="K18" s="52" t="str">
        <f t="shared" si="1"/>
        <v/>
      </c>
      <c r="L18" s="73"/>
      <c r="M18" s="84"/>
      <c r="N18" s="84"/>
      <c r="O18" s="85"/>
      <c r="P18" s="84"/>
      <c r="Q18" s="51" t="str">
        <f t="shared" si="2"/>
        <v/>
      </c>
      <c r="R18" s="84"/>
      <c r="S18" s="73"/>
      <c r="T18" s="89"/>
      <c r="U18" s="33"/>
      <c r="V18" s="27"/>
      <c r="W18" s="27"/>
      <c r="X18" s="27"/>
      <c r="Y18" s="27"/>
      <c r="Z18" s="27"/>
    </row>
    <row r="19" spans="1:26" s="28" customFormat="1" ht="12.75">
      <c r="A19" s="72"/>
      <c r="B19" s="106"/>
      <c r="C19" s="106"/>
      <c r="D19" s="73"/>
      <c r="E19" s="74"/>
      <c r="F19" s="74"/>
      <c r="G19" s="74"/>
      <c r="H19" s="74"/>
      <c r="I19" s="51" t="str">
        <f t="shared" si="0"/>
        <v/>
      </c>
      <c r="J19" s="80"/>
      <c r="K19" s="52" t="str">
        <f t="shared" si="1"/>
        <v/>
      </c>
      <c r="L19" s="73"/>
      <c r="M19" s="84"/>
      <c r="N19" s="84"/>
      <c r="O19" s="85"/>
      <c r="P19" s="84"/>
      <c r="Q19" s="51" t="str">
        <f t="shared" si="2"/>
        <v/>
      </c>
      <c r="R19" s="84"/>
      <c r="S19" s="73"/>
      <c r="T19" s="89"/>
      <c r="U19" s="33"/>
      <c r="V19" s="27"/>
      <c r="W19" s="27"/>
      <c r="X19" s="27"/>
      <c r="Y19" s="27"/>
      <c r="Z19" s="27"/>
    </row>
    <row r="20" spans="1:26" s="28" customFormat="1" ht="12.75">
      <c r="A20" s="72"/>
      <c r="B20" s="106"/>
      <c r="C20" s="106"/>
      <c r="D20" s="73"/>
      <c r="E20" s="74"/>
      <c r="F20" s="74"/>
      <c r="G20" s="74"/>
      <c r="H20" s="74"/>
      <c r="I20" s="51" t="str">
        <f t="shared" si="0"/>
        <v/>
      </c>
      <c r="J20" s="80"/>
      <c r="K20" s="52" t="str">
        <f t="shared" si="1"/>
        <v/>
      </c>
      <c r="L20" s="73"/>
      <c r="M20" s="84"/>
      <c r="N20" s="84"/>
      <c r="O20" s="85"/>
      <c r="P20" s="84"/>
      <c r="Q20" s="51" t="str">
        <f t="shared" si="2"/>
        <v/>
      </c>
      <c r="R20" s="84"/>
      <c r="S20" s="73"/>
      <c r="T20" s="89"/>
      <c r="U20" s="33"/>
      <c r="V20" s="27"/>
      <c r="W20" s="27"/>
      <c r="X20" s="27"/>
      <c r="Y20" s="27"/>
      <c r="Z20" s="27"/>
    </row>
    <row r="21" spans="1:26" s="28" customFormat="1" ht="12.75">
      <c r="A21" s="72"/>
      <c r="B21" s="106"/>
      <c r="C21" s="106"/>
      <c r="D21" s="73"/>
      <c r="E21" s="74"/>
      <c r="F21" s="74"/>
      <c r="G21" s="74"/>
      <c r="H21" s="74"/>
      <c r="I21" s="51" t="str">
        <f t="shared" si="0"/>
        <v/>
      </c>
      <c r="J21" s="80"/>
      <c r="K21" s="52" t="str">
        <f t="shared" si="1"/>
        <v/>
      </c>
      <c r="L21" s="73"/>
      <c r="M21" s="84"/>
      <c r="N21" s="84"/>
      <c r="O21" s="85"/>
      <c r="P21" s="84"/>
      <c r="Q21" s="51" t="str">
        <f t="shared" si="2"/>
        <v/>
      </c>
      <c r="R21" s="84"/>
      <c r="S21" s="73"/>
      <c r="T21" s="89"/>
      <c r="U21" s="33"/>
      <c r="V21" s="27"/>
      <c r="W21" s="27"/>
      <c r="X21" s="27"/>
      <c r="Y21" s="27"/>
      <c r="Z21" s="27"/>
    </row>
    <row r="22" spans="1:26" s="28" customFormat="1" ht="12.75">
      <c r="A22" s="72"/>
      <c r="B22" s="106"/>
      <c r="C22" s="106"/>
      <c r="D22" s="73"/>
      <c r="E22" s="74"/>
      <c r="F22" s="74"/>
      <c r="G22" s="74"/>
      <c r="H22" s="74"/>
      <c r="I22" s="51" t="str">
        <f t="shared" si="0"/>
        <v/>
      </c>
      <c r="J22" s="80"/>
      <c r="K22" s="52" t="str">
        <f t="shared" si="1"/>
        <v/>
      </c>
      <c r="L22" s="73"/>
      <c r="M22" s="84"/>
      <c r="N22" s="84"/>
      <c r="O22" s="85"/>
      <c r="P22" s="84"/>
      <c r="Q22" s="51" t="str">
        <f t="shared" si="2"/>
        <v/>
      </c>
      <c r="R22" s="84"/>
      <c r="S22" s="73"/>
      <c r="T22" s="89"/>
      <c r="U22" s="33"/>
      <c r="V22" s="27"/>
      <c r="W22" s="27"/>
      <c r="X22" s="27"/>
      <c r="Y22" s="27"/>
      <c r="Z22" s="27"/>
    </row>
    <row r="23" spans="1:26" s="28" customFormat="1" ht="12.75">
      <c r="A23" s="72"/>
      <c r="B23" s="106"/>
      <c r="C23" s="106"/>
      <c r="D23" s="73"/>
      <c r="E23" s="74"/>
      <c r="F23" s="74"/>
      <c r="G23" s="74"/>
      <c r="H23" s="74"/>
      <c r="I23" s="51" t="str">
        <f t="shared" si="0"/>
        <v/>
      </c>
      <c r="J23" s="80"/>
      <c r="K23" s="52" t="str">
        <f t="shared" si="1"/>
        <v/>
      </c>
      <c r="L23" s="73"/>
      <c r="M23" s="84"/>
      <c r="N23" s="84"/>
      <c r="O23" s="85"/>
      <c r="P23" s="84"/>
      <c r="Q23" s="51" t="str">
        <f t="shared" si="2"/>
        <v/>
      </c>
      <c r="R23" s="84"/>
      <c r="S23" s="73"/>
      <c r="T23" s="89"/>
      <c r="U23" s="33"/>
      <c r="V23" s="27"/>
      <c r="W23" s="27"/>
      <c r="X23" s="27"/>
      <c r="Y23" s="27"/>
      <c r="Z23" s="27"/>
    </row>
    <row r="24" spans="1:26" s="28" customFormat="1" ht="12.75">
      <c r="A24" s="72"/>
      <c r="B24" s="106"/>
      <c r="C24" s="106"/>
      <c r="D24" s="73"/>
      <c r="E24" s="74"/>
      <c r="F24" s="74"/>
      <c r="G24" s="74"/>
      <c r="H24" s="74"/>
      <c r="I24" s="51" t="str">
        <f t="shared" si="0"/>
        <v/>
      </c>
      <c r="J24" s="80"/>
      <c r="K24" s="52" t="str">
        <f t="shared" si="1"/>
        <v/>
      </c>
      <c r="L24" s="73"/>
      <c r="M24" s="84"/>
      <c r="N24" s="84"/>
      <c r="O24" s="85"/>
      <c r="P24" s="84"/>
      <c r="Q24" s="51" t="str">
        <f t="shared" si="2"/>
        <v/>
      </c>
      <c r="R24" s="84"/>
      <c r="S24" s="73"/>
      <c r="T24" s="89"/>
      <c r="U24" s="33"/>
      <c r="V24" s="27"/>
      <c r="W24" s="27"/>
      <c r="X24" s="27"/>
      <c r="Y24" s="27"/>
      <c r="Z24" s="27"/>
    </row>
    <row r="25" spans="1:26" s="28" customFormat="1" ht="12.75">
      <c r="A25" s="72"/>
      <c r="B25" s="106"/>
      <c r="C25" s="106"/>
      <c r="D25" s="73"/>
      <c r="E25" s="74"/>
      <c r="F25" s="74"/>
      <c r="G25" s="74"/>
      <c r="H25" s="74"/>
      <c r="I25" s="51" t="str">
        <f t="shared" si="0"/>
        <v/>
      </c>
      <c r="J25" s="80"/>
      <c r="K25" s="52" t="str">
        <f t="shared" si="1"/>
        <v/>
      </c>
      <c r="L25" s="73"/>
      <c r="M25" s="84"/>
      <c r="N25" s="84"/>
      <c r="O25" s="85"/>
      <c r="P25" s="84"/>
      <c r="Q25" s="51" t="str">
        <f t="shared" si="2"/>
        <v/>
      </c>
      <c r="R25" s="84"/>
      <c r="S25" s="73"/>
      <c r="T25" s="89"/>
      <c r="U25" s="33"/>
      <c r="V25" s="27"/>
      <c r="W25" s="27"/>
      <c r="X25" s="27"/>
      <c r="Y25" s="27"/>
      <c r="Z25" s="27"/>
    </row>
    <row r="26" spans="1:26" s="28" customFormat="1" ht="12.75">
      <c r="A26" s="72"/>
      <c r="B26" s="106"/>
      <c r="C26" s="106"/>
      <c r="D26" s="73"/>
      <c r="E26" s="74"/>
      <c r="F26" s="74"/>
      <c r="G26" s="74"/>
      <c r="H26" s="74"/>
      <c r="I26" s="51" t="str">
        <f t="shared" si="0"/>
        <v/>
      </c>
      <c r="J26" s="80"/>
      <c r="K26" s="52" t="str">
        <f t="shared" si="1"/>
        <v/>
      </c>
      <c r="L26" s="73"/>
      <c r="M26" s="84"/>
      <c r="N26" s="84"/>
      <c r="O26" s="85"/>
      <c r="P26" s="84"/>
      <c r="Q26" s="51" t="str">
        <f t="shared" si="2"/>
        <v/>
      </c>
      <c r="R26" s="84"/>
      <c r="S26" s="73"/>
      <c r="T26" s="89"/>
      <c r="U26" s="33"/>
      <c r="V26" s="27"/>
      <c r="W26" s="27"/>
      <c r="X26" s="27"/>
      <c r="Y26" s="27"/>
      <c r="Z26" s="27"/>
    </row>
    <row r="27" spans="1:26" s="28" customFormat="1" ht="12.75">
      <c r="A27" s="72"/>
      <c r="B27" s="106"/>
      <c r="C27" s="106"/>
      <c r="D27" s="73"/>
      <c r="E27" s="74"/>
      <c r="F27" s="74"/>
      <c r="G27" s="74"/>
      <c r="H27" s="74"/>
      <c r="I27" s="51" t="str">
        <f t="shared" si="0"/>
        <v/>
      </c>
      <c r="J27" s="80"/>
      <c r="K27" s="52" t="str">
        <f t="shared" si="1"/>
        <v/>
      </c>
      <c r="L27" s="73"/>
      <c r="M27" s="84"/>
      <c r="N27" s="84"/>
      <c r="O27" s="85"/>
      <c r="P27" s="84"/>
      <c r="Q27" s="51" t="str">
        <f t="shared" si="2"/>
        <v/>
      </c>
      <c r="R27" s="84"/>
      <c r="S27" s="73"/>
      <c r="T27" s="89"/>
      <c r="U27" s="33"/>
      <c r="V27" s="27"/>
      <c r="W27" s="27"/>
      <c r="X27" s="27"/>
      <c r="Y27" s="27"/>
      <c r="Z27" s="27"/>
    </row>
    <row r="28" spans="1:26" s="28" customFormat="1" ht="12.75">
      <c r="A28" s="75"/>
      <c r="B28" s="107"/>
      <c r="C28" s="107"/>
      <c r="D28" s="76"/>
      <c r="E28" s="77"/>
      <c r="F28" s="77"/>
      <c r="G28" s="77"/>
      <c r="H28" s="77"/>
      <c r="I28" s="53" t="str">
        <f t="shared" si="0"/>
        <v/>
      </c>
      <c r="J28" s="81"/>
      <c r="K28" s="54" t="str">
        <f t="shared" si="1"/>
        <v/>
      </c>
      <c r="L28" s="76"/>
      <c r="M28" s="86"/>
      <c r="N28" s="86"/>
      <c r="O28" s="87"/>
      <c r="P28" s="86"/>
      <c r="Q28" s="53" t="str">
        <f t="shared" si="2"/>
        <v/>
      </c>
      <c r="R28" s="86"/>
      <c r="S28" s="76"/>
      <c r="T28" s="90"/>
      <c r="U28" s="33"/>
      <c r="V28" s="27"/>
      <c r="W28" s="27"/>
      <c r="X28" s="27"/>
      <c r="Y28" s="27"/>
      <c r="Z28" s="27"/>
    </row>
    <row r="29" spans="1:26" s="28" customFormat="1" ht="12.75">
      <c r="A29" s="66" t="s">
        <v>11</v>
      </c>
      <c r="B29" s="108" t="s">
        <v>13</v>
      </c>
      <c r="C29" s="108"/>
      <c r="D29" s="78">
        <v>38</v>
      </c>
      <c r="E29" s="55"/>
      <c r="F29" s="55"/>
      <c r="G29" s="55"/>
      <c r="H29" s="55"/>
      <c r="I29" s="67">
        <v>483.75</v>
      </c>
      <c r="J29" s="56" t="s">
        <v>59</v>
      </c>
      <c r="K29" s="57">
        <f>IF(J11&lt;500,0.02,IF(J11&gt;1000,0.1,0.05))</f>
        <v>0.05</v>
      </c>
      <c r="L29" s="58" t="s">
        <v>60</v>
      </c>
      <c r="M29" s="58"/>
      <c r="N29" s="48"/>
      <c r="O29" s="48"/>
      <c r="P29" s="48"/>
      <c r="Q29" s="67">
        <v>486.5</v>
      </c>
      <c r="R29" s="48"/>
      <c r="S29" s="48"/>
      <c r="T29" s="48"/>
      <c r="U29" s="33"/>
      <c r="V29" s="27"/>
      <c r="W29" s="27"/>
      <c r="X29" s="27"/>
      <c r="Y29" s="27"/>
      <c r="Z29" s="27"/>
    </row>
    <row r="30" spans="1:26" s="19" customFormat="1" ht="12.75">
      <c r="A30" s="59"/>
      <c r="B30" s="60"/>
      <c r="C30" s="61"/>
      <c r="D30" s="32"/>
      <c r="E30" s="32"/>
      <c r="F30" s="32"/>
      <c r="G30" s="32"/>
      <c r="H30" s="32"/>
      <c r="I30" s="62">
        <f>(I11-I29)/D29*1000</f>
        <v>40.789473684210826</v>
      </c>
      <c r="J30" s="63"/>
      <c r="K30" s="32"/>
      <c r="L30" s="64"/>
      <c r="M30" s="64"/>
      <c r="N30" s="64"/>
      <c r="O30" s="64"/>
      <c r="P30" s="64"/>
      <c r="Q30" s="64"/>
      <c r="R30" s="64"/>
      <c r="S30" s="64"/>
      <c r="T30" s="32"/>
      <c r="U30" s="32"/>
      <c r="V30" s="27"/>
      <c r="W30" s="27"/>
      <c r="X30" s="27"/>
      <c r="Y30" s="27"/>
      <c r="Z30" s="27"/>
    </row>
    <row r="31" spans="1:26" s="19" customFormat="1" ht="12.75">
      <c r="A31" s="65" t="s">
        <v>40</v>
      </c>
      <c r="B31" s="60"/>
      <c r="C31" s="61"/>
      <c r="D31" s="32"/>
      <c r="E31" s="32"/>
      <c r="F31" s="32"/>
      <c r="G31" s="32"/>
      <c r="H31" s="32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32"/>
      <c r="U31" s="32"/>
      <c r="V31" s="27"/>
      <c r="W31" s="27"/>
      <c r="X31" s="27"/>
      <c r="Y31" s="27"/>
      <c r="Z31" s="27"/>
    </row>
    <row r="32" spans="1:26" s="19" customFormat="1" ht="12.75">
      <c r="A32" s="97"/>
      <c r="B32" s="98"/>
      <c r="C32" s="99"/>
      <c r="D32" s="91"/>
      <c r="E32" s="91"/>
      <c r="F32" s="91"/>
      <c r="G32" s="91"/>
      <c r="H32" s="91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33"/>
      <c r="V32" s="27"/>
      <c r="W32" s="27"/>
      <c r="X32" s="27"/>
      <c r="Y32" s="27"/>
      <c r="Z32" s="27"/>
    </row>
    <row r="33" spans="1:28" s="19" customFormat="1" ht="12.75">
      <c r="A33" s="100"/>
      <c r="B33" s="101"/>
      <c r="C33" s="102"/>
      <c r="D33" s="93"/>
      <c r="E33" s="93"/>
      <c r="F33" s="93"/>
      <c r="G33" s="93"/>
      <c r="H33" s="93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33"/>
      <c r="V33" s="27"/>
      <c r="W33" s="27"/>
      <c r="X33" s="27"/>
      <c r="Y33" s="27"/>
      <c r="Z33" s="27"/>
    </row>
    <row r="34" spans="1:28" s="19" customFormat="1" ht="12.75">
      <c r="A34" s="100"/>
      <c r="B34" s="101"/>
      <c r="C34" s="102"/>
      <c r="D34" s="93"/>
      <c r="E34" s="93"/>
      <c r="F34" s="93"/>
      <c r="G34" s="93"/>
      <c r="H34" s="93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33"/>
      <c r="V34" s="27"/>
      <c r="W34" s="27"/>
      <c r="X34" s="27"/>
      <c r="Y34" s="27"/>
      <c r="Z34" s="27"/>
    </row>
    <row r="35" spans="1:28" s="19" customFormat="1" ht="12.75">
      <c r="A35" s="100"/>
      <c r="B35" s="101"/>
      <c r="C35" s="102"/>
      <c r="D35" s="93"/>
      <c r="E35" s="93"/>
      <c r="F35" s="93"/>
      <c r="G35" s="93"/>
      <c r="H35" s="93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33"/>
      <c r="V35" s="27"/>
      <c r="W35" s="27"/>
      <c r="X35" s="27"/>
      <c r="Y35" s="27"/>
      <c r="Z35" s="27"/>
    </row>
    <row r="36" spans="1:28" s="19" customFormat="1" ht="12.75">
      <c r="A36" s="103"/>
      <c r="B36" s="104"/>
      <c r="C36" s="105"/>
      <c r="D36" s="95"/>
      <c r="E36" s="95"/>
      <c r="F36" s="95"/>
      <c r="G36" s="95"/>
      <c r="H36" s="95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33"/>
      <c r="V36" s="27"/>
      <c r="W36" s="27"/>
      <c r="X36" s="27"/>
      <c r="Y36" s="27"/>
      <c r="Z36" s="27"/>
    </row>
    <row r="37" spans="1:28" s="1" customFormat="1" ht="11.25">
      <c r="E37" s="1" t="s">
        <v>1</v>
      </c>
      <c r="G37" s="1" t="s">
        <v>54</v>
      </c>
      <c r="H37" s="1" t="s">
        <v>4</v>
      </c>
      <c r="L37" s="15"/>
      <c r="M37" s="1" t="s">
        <v>35</v>
      </c>
      <c r="Q37" s="15"/>
      <c r="R37" s="1" t="s">
        <v>65</v>
      </c>
    </row>
    <row r="38" spans="1:28" s="1" customFormat="1" ht="11.25">
      <c r="E38" s="1" t="s">
        <v>6</v>
      </c>
      <c r="G38" s="1" t="s">
        <v>51</v>
      </c>
      <c r="H38" s="1" t="s">
        <v>5</v>
      </c>
      <c r="L38" s="20"/>
      <c r="M38" s="1" t="s">
        <v>57</v>
      </c>
      <c r="Q38" s="18"/>
      <c r="R38" s="1" t="s">
        <v>61</v>
      </c>
    </row>
    <row r="39" spans="1:28" s="1" customFormat="1" ht="11.25">
      <c r="E39" s="1" t="s">
        <v>7</v>
      </c>
      <c r="G39" s="1" t="s">
        <v>52</v>
      </c>
      <c r="H39" s="1" t="s">
        <v>45</v>
      </c>
      <c r="L39" s="16"/>
      <c r="M39" s="1" t="s">
        <v>58</v>
      </c>
      <c r="Q39" s="14"/>
      <c r="R39" s="1" t="s">
        <v>66</v>
      </c>
    </row>
    <row r="40" spans="1:28">
      <c r="A40" s="1"/>
      <c r="B40" s="1"/>
      <c r="C40" s="1"/>
      <c r="D40" s="1"/>
      <c r="E40" s="1"/>
      <c r="F40" s="1"/>
      <c r="G40" s="1" t="s">
        <v>53</v>
      </c>
      <c r="H40" s="1"/>
      <c r="I40" s="1"/>
      <c r="J40" s="1"/>
      <c r="K40" s="1"/>
      <c r="L40" s="17"/>
      <c r="M40" s="1" t="s">
        <v>34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</sheetData>
  <mergeCells count="22">
    <mergeCell ref="B19:C19"/>
    <mergeCell ref="D4:T4"/>
    <mergeCell ref="C6:T6"/>
    <mergeCell ref="D7:T7"/>
    <mergeCell ref="B11:C11"/>
    <mergeCell ref="B12:C12"/>
    <mergeCell ref="B13:C13"/>
    <mergeCell ref="B14:C14"/>
    <mergeCell ref="B15:C15"/>
    <mergeCell ref="B16:C16"/>
    <mergeCell ref="B17:C17"/>
    <mergeCell ref="B18:C18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25:C25"/>
  </mergeCells>
  <conditionalFormatting sqref="K12:K28">
    <cfRule type="expression" dxfId="15" priority="5">
      <formula>$K12&lt;$I12+$K$29</formula>
    </cfRule>
    <cfRule type="expression" dxfId="14" priority="6">
      <formula>$D12=0</formula>
    </cfRule>
    <cfRule type="expression" dxfId="13" priority="7">
      <formula>$K12=""</formula>
    </cfRule>
    <cfRule type="expression" dxfId="12" priority="8">
      <formula>$K12&lt;$I12+($J$11/2/1000)-($J12/2/1000)</formula>
    </cfRule>
  </conditionalFormatting>
  <conditionalFormatting sqref="R12:R28">
    <cfRule type="expression" dxfId="11" priority="1">
      <formula>$R12=""</formula>
    </cfRule>
    <cfRule type="expression" dxfId="10" priority="2">
      <formula>$R12&lt;$Q12</formula>
    </cfRule>
    <cfRule type="expression" dxfId="9" priority="3">
      <formula>$R12-$Q12-$S12*$L12/100&lt;0</formula>
    </cfRule>
    <cfRule type="expression" dxfId="8" priority="4">
      <formula>$R12-$Q12-$S12*$L12/100&lt;0.2</formula>
    </cfRule>
  </conditionalFormatting>
  <dataValidations count="3">
    <dataValidation type="list" allowBlank="1" showInputMessage="1" showErrorMessage="1" sqref="G12:G28">
      <formula1>$G$37:$G$40</formula1>
    </dataValidation>
    <dataValidation type="list" allowBlank="1" showInputMessage="1" showErrorMessage="1" sqref="E12:E28">
      <formula1>$E$37:$E$39</formula1>
    </dataValidation>
    <dataValidation type="list" allowBlank="1" showInputMessage="1" showErrorMessage="1" sqref="H12:H28">
      <formula1>$H$37:$H$40</formula1>
    </dataValidation>
  </dataValidations>
  <pageMargins left="0.70866141732283461" right="0.70866141732283461" top="0.98425196850393704" bottom="0.59055118110236215" header="0.39370078740157483" footer="0.27559055118110237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Normalfall</vt:lpstr>
      <vt:lpstr>Höherlegung oder Rückstau</vt:lpstr>
      <vt:lpstr>Muster komplett</vt:lpstr>
      <vt:lpstr>'Höherlegung oder Rückstau'!Druckbereich</vt:lpstr>
      <vt:lpstr>'Muster komplett'!Druckbereich</vt:lpstr>
      <vt:lpstr>Normalfall!Druckbereich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Walzer Annika (tazwan)</dc:creator>
  <cp:lastModifiedBy>Walzer Annika (tazwan)</cp:lastModifiedBy>
  <cp:lastPrinted>2014-05-15T12:58:32Z</cp:lastPrinted>
  <dcterms:created xsi:type="dcterms:W3CDTF">2008-05-14T14:13:15Z</dcterms:created>
  <dcterms:modified xsi:type="dcterms:W3CDTF">2016-05-13T11:38:04Z</dcterms:modified>
</cp:coreProperties>
</file>