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znlh\AppData\Roaming\ELO Digital Office\PRD-SOZ_ELO_DM01\552\checkout\"/>
    </mc:Choice>
  </mc:AlternateContent>
  <xr:revisionPtr revIDLastSave="0" documentId="13_ncr:1_{AD6DF9B7-E197-4EF3-A641-E34CEA4F35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äuglingsweiterbildungen" sheetId="1" r:id="rId1"/>
  </sheets>
  <definedNames>
    <definedName name="_xlnm.Print_Area" localSheetId="0">Säuglingsweiterbildungen!$A$1:$H$26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16" i="1"/>
  <c r="G15" i="1"/>
  <c r="G14" i="1"/>
  <c r="G13" i="1"/>
  <c r="F22" i="1"/>
  <c r="F21" i="1"/>
  <c r="F20" i="1"/>
  <c r="F19" i="1"/>
  <c r="F18" i="1"/>
  <c r="F17" i="1"/>
  <c r="F16" i="1"/>
  <c r="F15" i="1"/>
  <c r="F14" i="1"/>
  <c r="F13" i="1"/>
  <c r="F23" i="1" s="1"/>
  <c r="E22" i="1"/>
  <c r="E21" i="1"/>
  <c r="E20" i="1"/>
  <c r="E19" i="1"/>
  <c r="E18" i="1"/>
  <c r="E17" i="1"/>
  <c r="E16" i="1"/>
  <c r="E15" i="1"/>
  <c r="E14" i="1"/>
  <c r="E13" i="1"/>
  <c r="AI11" i="1"/>
  <c r="AI5" i="1"/>
  <c r="F25" i="1" l="1"/>
  <c r="AH32" i="1" l="1"/>
  <c r="AH31" i="1"/>
  <c r="E23" i="1" l="1"/>
  <c r="G23" i="1"/>
  <c r="G25" i="1" l="1"/>
</calcChain>
</file>

<file path=xl/sharedStrings.xml><?xml version="1.0" encoding="utf-8"?>
<sst xmlns="http://schemas.openxmlformats.org/spreadsheetml/2006/main" count="88" uniqueCount="63">
  <si>
    <t>Berechnungshilfe für den Beitrag des SD</t>
  </si>
  <si>
    <t>Institution</t>
  </si>
  <si>
    <t>Kursname</t>
  </si>
  <si>
    <t>Kurkosten</t>
  </si>
  <si>
    <t>Personalkosten</t>
  </si>
  <si>
    <t>Wissenstransferkosten</t>
  </si>
  <si>
    <t>Dauer in 
Tagen</t>
  </si>
  <si>
    <t>Dauer in 
Stunden</t>
  </si>
  <si>
    <t>Kurskosten</t>
  </si>
  <si>
    <t>Gesamtkosten zur Auszahlung</t>
  </si>
  <si>
    <t>Säuglingsweiterbildungen</t>
  </si>
  <si>
    <t>BFS Winterthur</t>
  </si>
  <si>
    <t>BKE</t>
  </si>
  <si>
    <t>1. Allgemeine Angaben</t>
  </si>
  <si>
    <t>Name der Kita</t>
  </si>
  <si>
    <t>Durchführungsjahr</t>
  </si>
  <si>
    <t>Artiset</t>
  </si>
  <si>
    <t xml:space="preserve">2. Berechnung Objektbetrag </t>
  </si>
  <si>
    <t>Kursname (bitte aus Liste auswählen)</t>
  </si>
  <si>
    <t>MMI</t>
  </si>
  <si>
    <t>kibesuisse</t>
  </si>
  <si>
    <t>Stadt Zürich Fachschule Viventa</t>
  </si>
  <si>
    <t>Summe</t>
  </si>
  <si>
    <t>Kitaintern</t>
  </si>
  <si>
    <t xml:space="preserve">Durchschnittliche jährliche Kosten </t>
  </si>
  <si>
    <t>Normkostenlohn</t>
  </si>
  <si>
    <t>Jahreslohn</t>
  </si>
  <si>
    <t>Monatslohn</t>
  </si>
  <si>
    <t>Stundenlohn (eine FTE entsprich 1911 Stunden pro Jahr (mit Berrücksichtigung von Ferien und Feiertagen)</t>
  </si>
  <si>
    <t>Entscheidungsfrage</t>
  </si>
  <si>
    <t>Anzahl</t>
  </si>
  <si>
    <t xml:space="preserve">Kalenderjahr </t>
  </si>
  <si>
    <t>ja</t>
  </si>
  <si>
    <t>nein</t>
  </si>
  <si>
    <t>Bitte füllen Sie alle grau hinterlegten Felder im Formular aus.</t>
  </si>
  <si>
    <t>Name der Trägerschaft</t>
  </si>
  <si>
    <t>Vorname und Name der 
qualifizierten Betreuungsperson</t>
  </si>
  <si>
    <t>ersuchter Objektbeitrag (total)</t>
  </si>
  <si>
    <t>Gruppenname</t>
  </si>
  <si>
    <t>Stadt Zürich - Viventa</t>
  </si>
  <si>
    <t>BFS: «Die Jüngsten im Fokus» Lehrgang für frühkindliche Bildung, Betreuung und Erziehung</t>
  </si>
  <si>
    <t>BFS: Kommunikation mit Säuglingen und Kleinstkindern (Abendkurs)</t>
  </si>
  <si>
    <t>BFS: Kommunikation mit Säuglingen und Kleinstkindern (Tageskurs)</t>
  </si>
  <si>
    <t>BKE: Babys verstehen, begleiten und fördern</t>
  </si>
  <si>
    <t>BKE: Säuglinge in altersgemischten Gruppen</t>
  </si>
  <si>
    <t xml:space="preserve">BKE: Zusammenarbeit mit Eltern von Säuglingen </t>
  </si>
  <si>
    <t>BKE: Spiel- und Bewegungsanregungen für Kinder von 3 - 18 Monaten</t>
  </si>
  <si>
    <t>Artiset: Achtsame und professionelle Begleitung von Kleinstkindern (0-2 Jahre)</t>
  </si>
  <si>
    <t>Artiset: Entwicklung und Auffälligkeiten der Feinmototrik - Spielerische Begleitung in Kita- und Hortalltag</t>
  </si>
  <si>
    <t>MMI: Grundlagen Kurs 1: Säuglinge lesen und professionell betreuen</t>
  </si>
  <si>
    <t>MMI: Aufbaukurs 2: Übergangssituationen von Säuglingen und Kleinstkindern professionell gestalten</t>
  </si>
  <si>
    <t>MMI: Aufbaukurs 3 "Beissen, kratzen, schlagen, hauen" Aggressionsentwicklung und Sozialkompetenz in der frühen Kindheit</t>
  </si>
  <si>
    <t>MMI: Aufbaukurs 4: Kleine Kinder verstehen - aktuelle Erkenntnisse aus der Entwicklungspsychologie</t>
  </si>
  <si>
    <t>kibesuisse: Das brauchen die Jüngsten! Frühkindliche Entwicklung verstehen und professionell Handeln (Mitgliedertarif)</t>
  </si>
  <si>
    <t>kibesuisse: Das brauchen die Jüngsten! Frühkindliche Entwicklung verstehen und professionell Handeln (Normaltarif)</t>
  </si>
  <si>
    <t>Stadt Zürich - Viventa: Feinfühliger Umgang mit Säuglingen</t>
  </si>
  <si>
    <t>Stadt Zürich - Viventa: So gelingt die Eingewöhnung in die Kita</t>
  </si>
  <si>
    <t>Stadt Zürich - Viventa: Wichtigste Aspekte einer guten Säuglingsbetreuung - Theorie &amp; Praxis</t>
  </si>
  <si>
    <t>Stadt Zürich - Viventa: Spielmaterial im ersten Lebensjahr</t>
  </si>
  <si>
    <t>Stadt Zürich - Viventa: Musik und Bewegung mit Babys</t>
  </si>
  <si>
    <t>Stadt Zürich - Viventa: Essen will gelernt sein</t>
  </si>
  <si>
    <t>Stadt Zürich - Viventa: Beissvorfälle in der Kita</t>
  </si>
  <si>
    <t>Stadt Zürich - Viventa: Fühlen, Denken, Handeln – Förderung der Selbstregulation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</si>
</sst>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CHF&quot;\ #,##0.00"/>
    <numFmt numFmtId="166" formatCode="_(&quot;CHF&quot;* #,##0.00_);_(&quot;CHF&quot;* \(#,##0.00\);_(&quot;CHF&quot;* &quot;-&quot;??_);_(@_)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</cellStyleXfs>
  <cellXfs count="65">
    <xf numFmtId="0" fontId="0" fillId="0" borderId="0" xfId="0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3" fillId="0" borderId="0" xfId="2" applyProtection="1"/>
    <xf numFmtId="0" fontId="1" fillId="0" borderId="0" xfId="2" applyFont="1" applyProtection="1"/>
    <xf numFmtId="0" fontId="2" fillId="0" borderId="0" xfId="2" applyFont="1" applyProtection="1"/>
    <xf numFmtId="0" fontId="4" fillId="2" borderId="4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0" fillId="0" borderId="0" xfId="2" applyFont="1" applyProtection="1"/>
    <xf numFmtId="2" fontId="1" fillId="0" borderId="0" xfId="2" applyNumberFormat="1" applyFont="1" applyProtection="1"/>
    <xf numFmtId="0" fontId="0" fillId="3" borderId="4" xfId="0" applyFill="1" applyBorder="1" applyProtection="1"/>
    <xf numFmtId="0" fontId="0" fillId="3" borderId="0" xfId="0" applyFill="1" applyBorder="1" applyProtection="1"/>
    <xf numFmtId="0" fontId="0" fillId="3" borderId="5" xfId="0" applyFill="1" applyBorder="1" applyProtection="1"/>
    <xf numFmtId="0" fontId="5" fillId="3" borderId="4" xfId="0" applyFont="1" applyFill="1" applyBorder="1" applyProtection="1"/>
    <xf numFmtId="0" fontId="2" fillId="3" borderId="4" xfId="0" applyFont="1" applyFill="1" applyBorder="1" applyProtection="1"/>
    <xf numFmtId="0" fontId="0" fillId="3" borderId="0" xfId="0" applyFont="1" applyFill="1" applyBorder="1" applyProtection="1"/>
    <xf numFmtId="0" fontId="0" fillId="3" borderId="5" xfId="0" applyFont="1" applyFill="1" applyBorder="1" applyProtection="1"/>
    <xf numFmtId="0" fontId="0" fillId="3" borderId="4" xfId="0" applyFont="1" applyFill="1" applyBorder="1" applyProtection="1"/>
    <xf numFmtId="0" fontId="6" fillId="3" borderId="0" xfId="2" applyFont="1" applyFill="1" applyBorder="1" applyProtection="1"/>
    <xf numFmtId="0" fontId="6" fillId="3" borderId="5" xfId="2" applyFont="1" applyFill="1" applyBorder="1" applyProtection="1"/>
    <xf numFmtId="0" fontId="0" fillId="4" borderId="6" xfId="0" applyFill="1" applyBorder="1" applyAlignment="1" applyProtection="1">
      <alignment horizontal="left" vertical="center"/>
      <protection locked="0"/>
    </xf>
    <xf numFmtId="0" fontId="6" fillId="3" borderId="4" xfId="2" applyFont="1" applyFill="1" applyBorder="1" applyProtection="1"/>
    <xf numFmtId="0" fontId="6" fillId="3" borderId="0" xfId="2" applyFont="1" applyFill="1" applyBorder="1" applyAlignment="1" applyProtection="1">
      <alignment horizontal="right"/>
    </xf>
    <xf numFmtId="0" fontId="6" fillId="3" borderId="5" xfId="2" applyFont="1" applyFill="1" applyBorder="1" applyAlignment="1" applyProtection="1">
      <alignment horizontal="right"/>
    </xf>
    <xf numFmtId="0" fontId="7" fillId="3" borderId="4" xfId="2" applyFont="1" applyFill="1" applyBorder="1" applyProtection="1"/>
    <xf numFmtId="0" fontId="0" fillId="3" borderId="6" xfId="0" applyFill="1" applyBorder="1" applyAlignment="1" applyProtection="1">
      <alignment vertical="center"/>
      <protection locked="0"/>
    </xf>
    <xf numFmtId="165" fontId="6" fillId="3" borderId="0" xfId="2" applyNumberFormat="1" applyFont="1" applyFill="1" applyBorder="1" applyProtection="1"/>
    <xf numFmtId="165" fontId="6" fillId="3" borderId="5" xfId="2" applyNumberFormat="1" applyFont="1" applyFill="1" applyBorder="1" applyProtection="1"/>
    <xf numFmtId="0" fontId="6" fillId="3" borderId="7" xfId="2" applyFont="1" applyFill="1" applyBorder="1" applyAlignment="1" applyProtection="1">
      <alignment horizontal="center"/>
    </xf>
    <xf numFmtId="0" fontId="7" fillId="3" borderId="0" xfId="2" applyFont="1" applyFill="1" applyBorder="1" applyAlignment="1" applyProtection="1">
      <alignment horizontal="right"/>
    </xf>
    <xf numFmtId="165" fontId="6" fillId="3" borderId="8" xfId="2" applyNumberFormat="1" applyFont="1" applyFill="1" applyBorder="1" applyProtection="1"/>
    <xf numFmtId="164" fontId="6" fillId="3" borderId="4" xfId="1" applyNumberFormat="1" applyFont="1" applyFill="1" applyBorder="1" applyProtection="1"/>
    <xf numFmtId="164" fontId="6" fillId="3" borderId="0" xfId="1" applyNumberFormat="1" applyFont="1" applyFill="1" applyBorder="1" applyProtection="1"/>
    <xf numFmtId="0" fontId="8" fillId="2" borderId="9" xfId="2" applyFont="1" applyFill="1" applyBorder="1" applyAlignment="1" applyProtection="1">
      <alignment horizontal="right"/>
    </xf>
    <xf numFmtId="0" fontId="8" fillId="2" borderId="9" xfId="2" applyFont="1" applyFill="1" applyBorder="1" applyProtection="1"/>
    <xf numFmtId="165" fontId="8" fillId="2" borderId="9" xfId="2" applyNumberFormat="1" applyFont="1" applyFill="1" applyBorder="1" applyProtection="1"/>
    <xf numFmtId="165" fontId="8" fillId="3" borderId="5" xfId="2" applyNumberFormat="1" applyFont="1" applyFill="1" applyBorder="1" applyProtection="1"/>
    <xf numFmtId="0" fontId="6" fillId="3" borderId="10" xfId="2" applyFont="1" applyFill="1" applyBorder="1" applyProtection="1"/>
    <xf numFmtId="0" fontId="6" fillId="3" borderId="11" xfId="2" applyFont="1" applyFill="1" applyBorder="1" applyProtection="1"/>
    <xf numFmtId="0" fontId="6" fillId="3" borderId="12" xfId="2" applyFont="1" applyFill="1" applyBorder="1" applyProtection="1"/>
    <xf numFmtId="0" fontId="6" fillId="0" borderId="0" xfId="2" applyFont="1" applyFill="1" applyBorder="1" applyProtection="1"/>
    <xf numFmtId="0" fontId="9" fillId="0" borderId="0" xfId="2" applyFont="1" applyProtection="1"/>
    <xf numFmtId="2" fontId="1" fillId="0" borderId="0" xfId="2" applyNumberFormat="1" applyFont="1" applyFill="1" applyProtection="1"/>
    <xf numFmtId="0" fontId="6" fillId="3" borderId="0" xfId="2" applyFont="1" applyFill="1" applyBorder="1" applyAlignment="1" applyProtection="1">
      <alignment wrapText="1"/>
    </xf>
    <xf numFmtId="0" fontId="6" fillId="3" borderId="0" xfId="2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ont="1" applyFill="1" applyBorder="1" applyProtection="1"/>
    <xf numFmtId="0" fontId="6" fillId="0" borderId="0" xfId="2" applyFont="1" applyFill="1" applyBorder="1" applyAlignment="1" applyProtection="1">
      <alignment horizontal="right"/>
    </xf>
    <xf numFmtId="165" fontId="6" fillId="0" borderId="0" xfId="2" applyNumberFormat="1" applyFont="1" applyFill="1" applyBorder="1" applyProtection="1"/>
    <xf numFmtId="165" fontId="8" fillId="0" borderId="0" xfId="2" applyNumberFormat="1" applyFont="1" applyFill="1" applyBorder="1" applyProtection="1"/>
    <xf numFmtId="0" fontId="1" fillId="0" borderId="6" xfId="3" applyBorder="1" applyAlignment="1">
      <alignment vertical="center"/>
    </xf>
    <xf numFmtId="2" fontId="1" fillId="0" borderId="6" xfId="3" applyNumberFormat="1" applyBorder="1" applyAlignment="1">
      <alignment horizontal="right" vertical="center"/>
    </xf>
    <xf numFmtId="166" fontId="1" fillId="0" borderId="6" xfId="3" applyNumberFormat="1" applyBorder="1" applyAlignment="1">
      <alignment horizontal="right" vertical="center"/>
    </xf>
    <xf numFmtId="0" fontId="2" fillId="0" borderId="6" xfId="2" applyFont="1" applyBorder="1" applyProtection="1"/>
    <xf numFmtId="164" fontId="1" fillId="0" borderId="6" xfId="1" applyFont="1" applyBorder="1" applyProtection="1"/>
    <xf numFmtId="2" fontId="1" fillId="0" borderId="6" xfId="2" applyNumberFormat="1" applyFont="1" applyBorder="1" applyProtection="1"/>
    <xf numFmtId="0" fontId="1" fillId="0" borderId="6" xfId="2" applyFont="1" applyBorder="1" applyProtection="1"/>
    <xf numFmtId="0" fontId="0" fillId="0" borderId="6" xfId="3" applyFont="1" applyBorder="1" applyAlignment="1">
      <alignment vertical="center" wrapText="1"/>
    </xf>
    <xf numFmtId="0" fontId="0" fillId="0" borderId="6" xfId="3" applyFont="1" applyBorder="1" applyAlignment="1">
      <alignment vertical="center"/>
    </xf>
    <xf numFmtId="0" fontId="0" fillId="4" borderId="6" xfId="0" applyFill="1" applyBorder="1" applyAlignment="1" applyProtection="1">
      <alignment horizontal="left" vertical="center"/>
      <protection locked="0"/>
    </xf>
  </cellXfs>
  <cellStyles count="4">
    <cellStyle name="Komma" xfId="1" builtinId="3"/>
    <cellStyle name="Standard" xfId="0" builtinId="0"/>
    <cellStyle name="Standard 2" xfId="2" xr:uid="{00000000-0005-0000-0000-000002000000}"/>
    <cellStyle name="Standard 3" xfId="3" xr:uid="{AEF716F2-C291-4E9C-99FC-8CA5EC2F7127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2"/>
  <sheetViews>
    <sheetView showGridLines="0" tabSelected="1" view="pageLayout" zoomScale="55" zoomScaleNormal="100" zoomScalePageLayoutView="55" workbookViewId="0">
      <selection activeCell="D13" sqref="D13"/>
    </sheetView>
  </sheetViews>
  <sheetFormatPr baseColWidth="10" defaultColWidth="11" defaultRowHeight="14.4" x14ac:dyDescent="0.3"/>
  <cols>
    <col min="1" max="1" width="23.19921875" style="4" customWidth="1"/>
    <col min="2" max="3" width="28.5" style="4" customWidth="1"/>
    <col min="4" max="4" width="98.59765625" style="4" bestFit="1" customWidth="1"/>
    <col min="5" max="5" width="17.5" style="4" customWidth="1"/>
    <col min="6" max="6" width="12.59765625" style="4" customWidth="1"/>
    <col min="7" max="7" width="17.5" style="4" customWidth="1"/>
    <col min="8" max="25" width="3" style="4" customWidth="1"/>
    <col min="26" max="26" width="11" style="4"/>
    <col min="27" max="28" width="11" style="4" hidden="1" customWidth="1"/>
    <col min="29" max="29" width="28" style="4" hidden="1" customWidth="1"/>
    <col min="30" max="30" width="89.3984375" style="4" hidden="1" customWidth="1"/>
    <col min="31" max="33" width="14.59765625" style="4" hidden="1" customWidth="1"/>
    <col min="34" max="34" width="14" style="4" hidden="1" customWidth="1"/>
    <col min="35" max="35" width="15.19921875" style="4" hidden="1" customWidth="1"/>
    <col min="36" max="36" width="32.5" style="4" hidden="1" customWidth="1"/>
    <col min="37" max="37" width="11" style="4" hidden="1" customWidth="1"/>
    <col min="38" max="16384" width="11" style="4"/>
  </cols>
  <sheetData>
    <row r="1" spans="1:37" x14ac:dyDescent="0.3">
      <c r="A1" s="1" t="s">
        <v>0</v>
      </c>
      <c r="B1" s="2"/>
      <c r="C1" s="2"/>
      <c r="D1" s="2"/>
      <c r="E1" s="2"/>
      <c r="F1" s="2"/>
      <c r="G1" s="2"/>
      <c r="H1" s="3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AA1" s="5"/>
      <c r="AB1" s="5">
        <v>2023</v>
      </c>
      <c r="AC1" s="58" t="s">
        <v>1</v>
      </c>
      <c r="AD1" s="58" t="s">
        <v>2</v>
      </c>
      <c r="AE1" s="58" t="s">
        <v>3</v>
      </c>
      <c r="AF1" s="58" t="s">
        <v>4</v>
      </c>
      <c r="AG1" s="58" t="s">
        <v>5</v>
      </c>
      <c r="AH1" s="58" t="s">
        <v>6</v>
      </c>
      <c r="AI1" s="58" t="s">
        <v>7</v>
      </c>
      <c r="AJ1" s="58" t="s">
        <v>9</v>
      </c>
      <c r="AK1" s="5"/>
    </row>
    <row r="2" spans="1:37" ht="30" x14ac:dyDescent="0.5">
      <c r="A2" s="7" t="s">
        <v>10</v>
      </c>
      <c r="B2" s="8"/>
      <c r="C2" s="8"/>
      <c r="D2" s="8"/>
      <c r="E2" s="8"/>
      <c r="F2" s="8"/>
      <c r="G2" s="9"/>
      <c r="H2" s="10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AA2" s="5"/>
      <c r="AB2" s="5">
        <v>2024</v>
      </c>
      <c r="AC2" s="55" t="s">
        <v>11</v>
      </c>
      <c r="AD2" s="62" t="s">
        <v>40</v>
      </c>
      <c r="AE2" s="57">
        <v>4390</v>
      </c>
      <c r="AF2" s="59">
        <v>6188</v>
      </c>
      <c r="AG2" s="57">
        <v>663</v>
      </c>
      <c r="AH2" s="56">
        <v>20</v>
      </c>
      <c r="AI2" s="56">
        <v>140</v>
      </c>
      <c r="AJ2" s="60">
        <v>11241</v>
      </c>
      <c r="AK2" s="5"/>
    </row>
    <row r="3" spans="1:37" x14ac:dyDescent="0.3">
      <c r="A3" s="13"/>
      <c r="B3" s="14"/>
      <c r="C3" s="14"/>
      <c r="D3" s="14"/>
      <c r="E3" s="14"/>
      <c r="F3" s="14"/>
      <c r="G3" s="14"/>
      <c r="H3" s="15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AA3" s="5"/>
      <c r="AB3" s="5"/>
      <c r="AC3" s="55" t="s">
        <v>11</v>
      </c>
      <c r="AD3" s="62" t="s">
        <v>41</v>
      </c>
      <c r="AE3" s="57">
        <v>110</v>
      </c>
      <c r="AF3" s="59">
        <v>133</v>
      </c>
      <c r="AG3" s="57">
        <v>663</v>
      </c>
      <c r="AH3" s="56">
        <v>0.5</v>
      </c>
      <c r="AI3" s="56">
        <v>3</v>
      </c>
      <c r="AJ3" s="60">
        <v>906</v>
      </c>
      <c r="AK3" s="5"/>
    </row>
    <row r="4" spans="1:37" x14ac:dyDescent="0.3">
      <c r="A4" s="16" t="s">
        <v>34</v>
      </c>
      <c r="B4" s="14"/>
      <c r="C4" s="14"/>
      <c r="D4" s="14"/>
      <c r="E4" s="14"/>
      <c r="F4" s="14"/>
      <c r="G4" s="14"/>
      <c r="H4" s="15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AA4" s="5"/>
      <c r="AB4" s="5"/>
      <c r="AC4" s="55" t="s">
        <v>11</v>
      </c>
      <c r="AD4" s="62" t="s">
        <v>42</v>
      </c>
      <c r="AE4" s="57">
        <v>220</v>
      </c>
      <c r="AF4" s="59">
        <v>265</v>
      </c>
      <c r="AG4" s="57">
        <v>663</v>
      </c>
      <c r="AH4" s="56">
        <v>1</v>
      </c>
      <c r="AI4" s="56">
        <v>6</v>
      </c>
      <c r="AJ4" s="60">
        <v>1148</v>
      </c>
      <c r="AK4" s="5"/>
    </row>
    <row r="5" spans="1:37" x14ac:dyDescent="0.3">
      <c r="A5" s="13"/>
      <c r="B5" s="14"/>
      <c r="C5" s="14"/>
      <c r="D5" s="14"/>
      <c r="E5" s="14"/>
      <c r="F5" s="14"/>
      <c r="G5" s="14"/>
      <c r="H5" s="15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AA5" s="5"/>
      <c r="AB5" s="5"/>
      <c r="AC5" s="55" t="s">
        <v>12</v>
      </c>
      <c r="AD5" s="63" t="s">
        <v>43</v>
      </c>
      <c r="AE5" s="57">
        <v>1450</v>
      </c>
      <c r="AF5" s="59">
        <v>1680</v>
      </c>
      <c r="AG5" s="57">
        <v>663</v>
      </c>
      <c r="AH5" s="56">
        <v>6</v>
      </c>
      <c r="AI5" s="56">
        <f>36+2</f>
        <v>38</v>
      </c>
      <c r="AJ5" s="60">
        <v>3793</v>
      </c>
      <c r="AK5" s="5"/>
    </row>
    <row r="6" spans="1:37" x14ac:dyDescent="0.3">
      <c r="A6" s="17" t="s">
        <v>13</v>
      </c>
      <c r="B6" s="14"/>
      <c r="C6" s="14"/>
      <c r="D6" s="14"/>
      <c r="E6" s="14"/>
      <c r="F6" s="14"/>
      <c r="G6" s="18"/>
      <c r="H6" s="19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AA6" s="5"/>
      <c r="AB6" s="5"/>
      <c r="AC6" s="55" t="s">
        <v>12</v>
      </c>
      <c r="AD6" s="63" t="s">
        <v>44</v>
      </c>
      <c r="AE6" s="57">
        <v>490</v>
      </c>
      <c r="AF6" s="59">
        <v>530</v>
      </c>
      <c r="AG6" s="57">
        <v>663</v>
      </c>
      <c r="AH6" s="56">
        <v>2</v>
      </c>
      <c r="AI6" s="56">
        <v>12</v>
      </c>
      <c r="AJ6" s="60">
        <v>1683</v>
      </c>
      <c r="AK6" s="5"/>
    </row>
    <row r="7" spans="1:37" x14ac:dyDescent="0.3">
      <c r="A7" s="20" t="s">
        <v>14</v>
      </c>
      <c r="B7" s="64"/>
      <c r="C7" s="64"/>
      <c r="D7" s="14"/>
      <c r="E7" s="21"/>
      <c r="F7" s="21"/>
      <c r="G7" s="21"/>
      <c r="H7" s="2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AA7" s="5"/>
      <c r="AB7" s="5"/>
      <c r="AC7" s="55" t="s">
        <v>12</v>
      </c>
      <c r="AD7" s="63" t="s">
        <v>45</v>
      </c>
      <c r="AE7" s="57">
        <v>260</v>
      </c>
      <c r="AF7" s="59">
        <v>265</v>
      </c>
      <c r="AG7" s="57">
        <v>663</v>
      </c>
      <c r="AH7" s="56">
        <v>1</v>
      </c>
      <c r="AI7" s="56">
        <v>6</v>
      </c>
      <c r="AJ7" s="60">
        <v>1188</v>
      </c>
      <c r="AK7" s="5"/>
    </row>
    <row r="8" spans="1:37" x14ac:dyDescent="0.3">
      <c r="A8" s="20" t="s">
        <v>35</v>
      </c>
      <c r="B8" s="64"/>
      <c r="C8" s="64"/>
      <c r="D8" s="14"/>
      <c r="E8" s="21"/>
      <c r="F8" s="21"/>
      <c r="G8" s="21"/>
      <c r="H8" s="2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AA8" s="5"/>
      <c r="AB8" s="5"/>
      <c r="AC8" s="55" t="s">
        <v>12</v>
      </c>
      <c r="AD8" s="63" t="s">
        <v>46</v>
      </c>
      <c r="AE8" s="57">
        <v>260</v>
      </c>
      <c r="AF8" s="59">
        <v>265</v>
      </c>
      <c r="AG8" s="57">
        <v>663</v>
      </c>
      <c r="AH8" s="56">
        <v>1</v>
      </c>
      <c r="AI8" s="56">
        <v>6</v>
      </c>
      <c r="AJ8" s="60">
        <v>1188</v>
      </c>
      <c r="AK8" s="5"/>
    </row>
    <row r="9" spans="1:37" x14ac:dyDescent="0.3">
      <c r="A9" s="20" t="s">
        <v>15</v>
      </c>
      <c r="B9" s="64"/>
      <c r="C9" s="64"/>
      <c r="D9" s="14"/>
      <c r="E9" s="21"/>
      <c r="F9" s="21"/>
      <c r="G9" s="21"/>
      <c r="H9" s="22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AA9" s="5"/>
      <c r="AB9" s="5"/>
      <c r="AC9" s="55" t="s">
        <v>16</v>
      </c>
      <c r="AD9" s="62" t="s">
        <v>47</v>
      </c>
      <c r="AE9" s="57">
        <v>780</v>
      </c>
      <c r="AF9" s="59">
        <v>796</v>
      </c>
      <c r="AG9" s="57">
        <v>663</v>
      </c>
      <c r="AH9" s="56">
        <v>3</v>
      </c>
      <c r="AI9" s="56">
        <v>18</v>
      </c>
      <c r="AJ9" s="60">
        <v>2239</v>
      </c>
      <c r="AK9" s="5"/>
    </row>
    <row r="10" spans="1:37" x14ac:dyDescent="0.3">
      <c r="A10" s="24"/>
      <c r="B10" s="21"/>
      <c r="C10" s="21"/>
      <c r="D10" s="21"/>
      <c r="E10" s="21"/>
      <c r="F10" s="21"/>
      <c r="G10" s="21"/>
      <c r="H10" s="22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AA10" s="5"/>
      <c r="AB10" s="5"/>
      <c r="AC10" s="55" t="s">
        <v>16</v>
      </c>
      <c r="AD10" s="62" t="s">
        <v>48</v>
      </c>
      <c r="AE10" s="57">
        <v>260</v>
      </c>
      <c r="AF10" s="59">
        <v>265</v>
      </c>
      <c r="AG10" s="57">
        <v>663</v>
      </c>
      <c r="AH10" s="56">
        <v>1</v>
      </c>
      <c r="AI10" s="56">
        <v>6</v>
      </c>
      <c r="AJ10" s="60">
        <v>1188</v>
      </c>
      <c r="AK10" s="5"/>
    </row>
    <row r="11" spans="1:37" x14ac:dyDescent="0.3">
      <c r="A11" s="17" t="s">
        <v>17</v>
      </c>
      <c r="B11" s="21"/>
      <c r="C11" s="21"/>
      <c r="D11" s="21"/>
      <c r="E11" s="21"/>
      <c r="F11" s="21"/>
      <c r="G11" s="21"/>
      <c r="H11" s="22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AA11" s="5"/>
      <c r="AB11" s="5"/>
      <c r="AC11" s="55" t="s">
        <v>19</v>
      </c>
      <c r="AD11" s="63" t="s">
        <v>49</v>
      </c>
      <c r="AE11" s="57">
        <v>960</v>
      </c>
      <c r="AF11" s="59">
        <v>796</v>
      </c>
      <c r="AG11" s="57">
        <v>663</v>
      </c>
      <c r="AH11" s="56">
        <v>3</v>
      </c>
      <c r="AI11" s="56">
        <f>3*6</f>
        <v>18</v>
      </c>
      <c r="AJ11" s="60">
        <v>2419</v>
      </c>
      <c r="AK11" s="5"/>
    </row>
    <row r="12" spans="1:37" ht="27" x14ac:dyDescent="0.3">
      <c r="A12" s="17"/>
      <c r="B12" s="46" t="s">
        <v>36</v>
      </c>
      <c r="C12" s="46" t="s">
        <v>38</v>
      </c>
      <c r="D12" s="21" t="s">
        <v>18</v>
      </c>
      <c r="E12" s="25" t="s">
        <v>8</v>
      </c>
      <c r="F12" s="25" t="s">
        <v>4</v>
      </c>
      <c r="G12" s="25" t="s">
        <v>5</v>
      </c>
      <c r="H12" s="26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AA12" s="5"/>
      <c r="AB12" s="5"/>
      <c r="AC12" s="55" t="s">
        <v>19</v>
      </c>
      <c r="AD12" s="62" t="s">
        <v>50</v>
      </c>
      <c r="AE12" s="57">
        <v>960</v>
      </c>
      <c r="AF12" s="59">
        <v>796</v>
      </c>
      <c r="AG12" s="57">
        <v>663</v>
      </c>
      <c r="AH12" s="56">
        <v>3</v>
      </c>
      <c r="AI12" s="56">
        <v>18</v>
      </c>
      <c r="AJ12" s="60">
        <v>2419</v>
      </c>
      <c r="AK12" s="5"/>
    </row>
    <row r="13" spans="1:37" ht="27.6" x14ac:dyDescent="0.3">
      <c r="A13" s="27"/>
      <c r="B13" s="23"/>
      <c r="C13" s="23"/>
      <c r="D13" s="28"/>
      <c r="E13" s="29">
        <f t="shared" ref="E13:E22" si="0">IF(D13="",0,VLOOKUP(D13,$AD$2:$AG$24,2,0))</f>
        <v>0</v>
      </c>
      <c r="F13" s="29">
        <f t="shared" ref="F13:F22" si="1">IF(D13="",0,VLOOKUP(D13,$AD$2:$AG$24,3,0))</f>
        <v>0</v>
      </c>
      <c r="G13" s="29">
        <f t="shared" ref="G13:G22" si="2">IF(D13="",0,VLOOKUP(D13,$AD$2:$AG$24,4,0))</f>
        <v>0</v>
      </c>
      <c r="H13" s="30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AA13" s="5"/>
      <c r="AB13" s="5"/>
      <c r="AC13" s="55" t="s">
        <v>19</v>
      </c>
      <c r="AD13" s="62" t="s">
        <v>51</v>
      </c>
      <c r="AE13" s="57">
        <v>960</v>
      </c>
      <c r="AF13" s="59">
        <v>796</v>
      </c>
      <c r="AG13" s="57">
        <v>663</v>
      </c>
      <c r="AH13" s="56">
        <v>3</v>
      </c>
      <c r="AI13" s="56">
        <v>18</v>
      </c>
      <c r="AJ13" s="60">
        <v>2419</v>
      </c>
      <c r="AK13" s="5"/>
    </row>
    <row r="14" spans="1:37" ht="15.6" x14ac:dyDescent="0.3">
      <c r="A14" s="27"/>
      <c r="B14" s="23"/>
      <c r="C14" s="23"/>
      <c r="D14" s="28"/>
      <c r="E14" s="29">
        <f t="shared" si="0"/>
        <v>0</v>
      </c>
      <c r="F14" s="29">
        <f t="shared" si="1"/>
        <v>0</v>
      </c>
      <c r="G14" s="29">
        <f t="shared" si="2"/>
        <v>0</v>
      </c>
      <c r="H14" s="30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AA14" s="5"/>
      <c r="AB14" s="5"/>
      <c r="AC14" s="55" t="s">
        <v>19</v>
      </c>
      <c r="AD14" s="62" t="s">
        <v>52</v>
      </c>
      <c r="AE14" s="57">
        <v>960</v>
      </c>
      <c r="AF14" s="59">
        <v>796</v>
      </c>
      <c r="AG14" s="57">
        <v>663</v>
      </c>
      <c r="AH14" s="56">
        <v>3</v>
      </c>
      <c r="AI14" s="56">
        <v>18</v>
      </c>
      <c r="AJ14" s="60">
        <v>2419</v>
      </c>
      <c r="AK14" s="5"/>
    </row>
    <row r="15" spans="1:37" ht="27.6" x14ac:dyDescent="0.3">
      <c r="A15" s="27"/>
      <c r="B15" s="23"/>
      <c r="C15" s="23"/>
      <c r="D15" s="28"/>
      <c r="E15" s="29">
        <f t="shared" si="0"/>
        <v>0</v>
      </c>
      <c r="F15" s="29">
        <f t="shared" si="1"/>
        <v>0</v>
      </c>
      <c r="G15" s="29">
        <f t="shared" si="2"/>
        <v>0</v>
      </c>
      <c r="H15" s="30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AA15" s="5"/>
      <c r="AB15" s="5"/>
      <c r="AC15" s="55" t="s">
        <v>20</v>
      </c>
      <c r="AD15" s="62" t="s">
        <v>53</v>
      </c>
      <c r="AE15" s="57">
        <v>220</v>
      </c>
      <c r="AF15" s="59">
        <v>265</v>
      </c>
      <c r="AG15" s="57">
        <v>663</v>
      </c>
      <c r="AH15" s="56">
        <v>1</v>
      </c>
      <c r="AI15" s="56">
        <v>6</v>
      </c>
      <c r="AJ15" s="60">
        <v>1148</v>
      </c>
      <c r="AK15" s="5"/>
    </row>
    <row r="16" spans="1:37" ht="27.6" x14ac:dyDescent="0.3">
      <c r="A16" s="27"/>
      <c r="B16" s="23"/>
      <c r="C16" s="23"/>
      <c r="D16" s="28"/>
      <c r="E16" s="29">
        <f t="shared" si="0"/>
        <v>0</v>
      </c>
      <c r="F16" s="29">
        <f t="shared" si="1"/>
        <v>0</v>
      </c>
      <c r="G16" s="29">
        <f t="shared" si="2"/>
        <v>0</v>
      </c>
      <c r="H16" s="30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AA16" s="5"/>
      <c r="AB16" s="5"/>
      <c r="AC16" s="55" t="s">
        <v>20</v>
      </c>
      <c r="AD16" s="62" t="s">
        <v>54</v>
      </c>
      <c r="AE16" s="57">
        <v>330</v>
      </c>
      <c r="AF16" s="59">
        <v>265</v>
      </c>
      <c r="AG16" s="57">
        <v>663</v>
      </c>
      <c r="AH16" s="56">
        <v>1</v>
      </c>
      <c r="AI16" s="56">
        <v>6</v>
      </c>
      <c r="AJ16" s="60">
        <v>1258</v>
      </c>
      <c r="AK16" s="5"/>
    </row>
    <row r="17" spans="1:37" ht="15.6" x14ac:dyDescent="0.3">
      <c r="A17" s="27"/>
      <c r="B17" s="23"/>
      <c r="C17" s="23"/>
      <c r="D17" s="28"/>
      <c r="E17" s="29">
        <f t="shared" si="0"/>
        <v>0</v>
      </c>
      <c r="F17" s="29">
        <f t="shared" si="1"/>
        <v>0</v>
      </c>
      <c r="G17" s="29">
        <f t="shared" si="2"/>
        <v>0</v>
      </c>
      <c r="H17" s="30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AA17" s="5"/>
      <c r="AB17" s="5"/>
      <c r="AC17" s="55" t="s">
        <v>39</v>
      </c>
      <c r="AD17" s="62" t="s">
        <v>55</v>
      </c>
      <c r="AE17" s="57">
        <v>30</v>
      </c>
      <c r="AF17" s="59">
        <v>177</v>
      </c>
      <c r="AG17" s="57">
        <v>663</v>
      </c>
      <c r="AH17" s="56">
        <v>0.5</v>
      </c>
      <c r="AI17" s="56">
        <v>4</v>
      </c>
      <c r="AJ17" s="60">
        <v>870</v>
      </c>
      <c r="AK17" s="5"/>
    </row>
    <row r="18" spans="1:37" ht="15.6" x14ac:dyDescent="0.3">
      <c r="A18" s="27"/>
      <c r="B18" s="23"/>
      <c r="C18" s="23"/>
      <c r="D18" s="28"/>
      <c r="E18" s="29">
        <f t="shared" si="0"/>
        <v>0</v>
      </c>
      <c r="F18" s="29">
        <f t="shared" si="1"/>
        <v>0</v>
      </c>
      <c r="G18" s="29">
        <f t="shared" si="2"/>
        <v>0</v>
      </c>
      <c r="H18" s="30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AA18" s="5"/>
      <c r="AB18" s="5"/>
      <c r="AC18" s="55" t="s">
        <v>39</v>
      </c>
      <c r="AD18" s="62" t="s">
        <v>56</v>
      </c>
      <c r="AE18" s="57">
        <v>30</v>
      </c>
      <c r="AF18" s="59">
        <v>309</v>
      </c>
      <c r="AG18" s="57">
        <v>663</v>
      </c>
      <c r="AH18" s="56">
        <v>1</v>
      </c>
      <c r="AI18" s="56">
        <v>7</v>
      </c>
      <c r="AJ18" s="60">
        <v>1002</v>
      </c>
      <c r="AK18" s="5"/>
    </row>
    <row r="19" spans="1:37" ht="15.6" x14ac:dyDescent="0.3">
      <c r="A19" s="27"/>
      <c r="B19" s="23"/>
      <c r="C19" s="23"/>
      <c r="D19" s="28"/>
      <c r="E19" s="29">
        <f t="shared" si="0"/>
        <v>0</v>
      </c>
      <c r="F19" s="29">
        <f t="shared" si="1"/>
        <v>0</v>
      </c>
      <c r="G19" s="29">
        <f t="shared" si="2"/>
        <v>0</v>
      </c>
      <c r="H19" s="30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AA19" s="5"/>
      <c r="AB19" s="5"/>
      <c r="AC19" s="55" t="s">
        <v>39</v>
      </c>
      <c r="AD19" s="62" t="s">
        <v>57</v>
      </c>
      <c r="AE19" s="57">
        <v>50</v>
      </c>
      <c r="AF19" s="59">
        <v>398</v>
      </c>
      <c r="AG19" s="57">
        <v>663</v>
      </c>
      <c r="AH19" s="56">
        <v>1.5</v>
      </c>
      <c r="AI19" s="56">
        <v>9</v>
      </c>
      <c r="AJ19" s="60">
        <v>1111</v>
      </c>
      <c r="AK19" s="5"/>
    </row>
    <row r="20" spans="1:37" ht="15.6" x14ac:dyDescent="0.3">
      <c r="A20" s="27"/>
      <c r="B20" s="23"/>
      <c r="C20" s="23"/>
      <c r="D20" s="28"/>
      <c r="E20" s="29">
        <f t="shared" si="0"/>
        <v>0</v>
      </c>
      <c r="F20" s="29">
        <f t="shared" si="1"/>
        <v>0</v>
      </c>
      <c r="G20" s="29">
        <f t="shared" si="2"/>
        <v>0</v>
      </c>
      <c r="H20" s="30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AA20" s="5"/>
      <c r="AB20" s="5"/>
      <c r="AC20" s="55" t="s">
        <v>39</v>
      </c>
      <c r="AD20" s="62" t="s">
        <v>58</v>
      </c>
      <c r="AE20" s="57">
        <v>20</v>
      </c>
      <c r="AF20" s="59">
        <v>133</v>
      </c>
      <c r="AG20" s="57">
        <v>663</v>
      </c>
      <c r="AH20" s="56">
        <v>0.5</v>
      </c>
      <c r="AI20" s="56">
        <v>3</v>
      </c>
      <c r="AJ20" s="60">
        <v>816</v>
      </c>
      <c r="AK20" s="5"/>
    </row>
    <row r="21" spans="1:37" ht="15.6" x14ac:dyDescent="0.3">
      <c r="A21" s="27"/>
      <c r="B21" s="23"/>
      <c r="C21" s="23"/>
      <c r="D21" s="28"/>
      <c r="E21" s="29">
        <f t="shared" si="0"/>
        <v>0</v>
      </c>
      <c r="F21" s="29">
        <f t="shared" si="1"/>
        <v>0</v>
      </c>
      <c r="G21" s="29">
        <f t="shared" si="2"/>
        <v>0</v>
      </c>
      <c r="H21" s="30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AA21" s="5"/>
      <c r="AB21" s="5"/>
      <c r="AC21" s="55" t="s">
        <v>39</v>
      </c>
      <c r="AD21" s="62" t="s">
        <v>59</v>
      </c>
      <c r="AE21" s="57">
        <v>30</v>
      </c>
      <c r="AF21" s="59">
        <v>155</v>
      </c>
      <c r="AG21" s="57">
        <v>663</v>
      </c>
      <c r="AH21" s="56">
        <v>0.5</v>
      </c>
      <c r="AI21" s="56">
        <v>3.5</v>
      </c>
      <c r="AJ21" s="60">
        <v>848</v>
      </c>
      <c r="AK21" s="5"/>
    </row>
    <row r="22" spans="1:37" ht="15.6" x14ac:dyDescent="0.3">
      <c r="A22" s="27"/>
      <c r="B22" s="23"/>
      <c r="C22" s="23"/>
      <c r="D22" s="28"/>
      <c r="E22" s="29">
        <f t="shared" si="0"/>
        <v>0</v>
      </c>
      <c r="F22" s="29">
        <f t="shared" si="1"/>
        <v>0</v>
      </c>
      <c r="G22" s="29">
        <f t="shared" si="2"/>
        <v>0</v>
      </c>
      <c r="H22" s="30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AA22" s="5"/>
      <c r="AB22" s="5"/>
      <c r="AC22" s="55" t="s">
        <v>39</v>
      </c>
      <c r="AD22" s="62" t="s">
        <v>60</v>
      </c>
      <c r="AE22" s="57">
        <v>50</v>
      </c>
      <c r="AF22" s="59">
        <v>221</v>
      </c>
      <c r="AG22" s="57">
        <v>663</v>
      </c>
      <c r="AH22" s="56">
        <v>1</v>
      </c>
      <c r="AI22" s="56">
        <v>5</v>
      </c>
      <c r="AJ22" s="60">
        <v>934</v>
      </c>
      <c r="AK22" s="5"/>
    </row>
    <row r="23" spans="1:37" ht="15.6" x14ac:dyDescent="0.3">
      <c r="A23" s="24"/>
      <c r="B23" s="31"/>
      <c r="C23" s="47"/>
      <c r="D23" s="32" t="s">
        <v>22</v>
      </c>
      <c r="E23" s="33">
        <f>SUM(E13:E22)</f>
        <v>0</v>
      </c>
      <c r="F23" s="33">
        <f>SUM(F13:F22)</f>
        <v>0</v>
      </c>
      <c r="G23" s="33">
        <f>SUM(G13:G22)</f>
        <v>0</v>
      </c>
      <c r="H23" s="30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AA23" s="5"/>
      <c r="AB23" s="5"/>
      <c r="AC23" s="55" t="s">
        <v>39</v>
      </c>
      <c r="AD23" s="62" t="s">
        <v>61</v>
      </c>
      <c r="AE23" s="57">
        <v>50</v>
      </c>
      <c r="AF23" s="59">
        <v>309</v>
      </c>
      <c r="AG23" s="57">
        <v>663</v>
      </c>
      <c r="AH23" s="56">
        <v>1</v>
      </c>
      <c r="AI23" s="56">
        <v>7</v>
      </c>
      <c r="AJ23" s="60">
        <v>1022</v>
      </c>
      <c r="AK23" s="5"/>
    </row>
    <row r="24" spans="1:37" x14ac:dyDescent="0.3">
      <c r="A24" s="24"/>
      <c r="B24" s="21"/>
      <c r="C24" s="21"/>
      <c r="D24" s="14"/>
      <c r="E24" s="14"/>
      <c r="F24" s="14"/>
      <c r="G24" s="21"/>
      <c r="H24" s="2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AA24" s="5"/>
      <c r="AB24" s="5"/>
      <c r="AC24" s="55" t="s">
        <v>39</v>
      </c>
      <c r="AD24" s="62" t="s">
        <v>62</v>
      </c>
      <c r="AE24" s="57">
        <v>30</v>
      </c>
      <c r="AF24" s="61">
        <v>155</v>
      </c>
      <c r="AG24" s="57">
        <v>663</v>
      </c>
      <c r="AH24" s="56">
        <v>0.5</v>
      </c>
      <c r="AI24" s="56">
        <v>3.5</v>
      </c>
      <c r="AJ24" s="61">
        <v>848</v>
      </c>
      <c r="AK24" s="5"/>
    </row>
    <row r="25" spans="1:37" ht="16.2" thickBot="1" x14ac:dyDescent="0.35">
      <c r="A25" s="34"/>
      <c r="B25" s="35"/>
      <c r="C25" s="35"/>
      <c r="D25" s="36"/>
      <c r="E25" s="36" t="s">
        <v>37</v>
      </c>
      <c r="F25" s="37">
        <f>B9</f>
        <v>0</v>
      </c>
      <c r="G25" s="38">
        <f>E23+F23+G23</f>
        <v>0</v>
      </c>
      <c r="H25" s="39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AA25" s="5"/>
      <c r="AB25" s="5"/>
      <c r="AK25" s="5"/>
    </row>
    <row r="26" spans="1:37" ht="15.6" thickTop="1" thickBot="1" x14ac:dyDescent="0.35">
      <c r="A26" s="40"/>
      <c r="B26" s="41"/>
      <c r="C26" s="41"/>
      <c r="D26" s="41"/>
      <c r="E26" s="41"/>
      <c r="F26" s="41"/>
      <c r="G26" s="41"/>
      <c r="H26" s="42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AA26" s="5"/>
      <c r="AB26" s="5"/>
      <c r="AC26" s="5" t="s">
        <v>23</v>
      </c>
      <c r="AD26" s="5"/>
      <c r="AE26" s="5"/>
      <c r="AF26" s="5"/>
      <c r="AG26" s="5"/>
      <c r="AH26" s="5"/>
      <c r="AI26" s="5"/>
      <c r="AJ26" s="5"/>
      <c r="AK26" s="5"/>
    </row>
    <row r="27" spans="1:37" x14ac:dyDescent="0.3"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AA27" s="5"/>
      <c r="AB27" s="5"/>
      <c r="AC27" s="5" t="s">
        <v>24</v>
      </c>
      <c r="AD27" s="5"/>
      <c r="AE27" s="5"/>
      <c r="AF27" s="5"/>
      <c r="AG27" s="5"/>
      <c r="AH27" s="5"/>
      <c r="AI27" s="12"/>
      <c r="AJ27" s="12"/>
      <c r="AK27" s="5"/>
    </row>
    <row r="28" spans="1:37" x14ac:dyDescent="0.3"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x14ac:dyDescent="0.3">
      <c r="A29" s="44"/>
      <c r="AA29" s="5"/>
      <c r="AB29" s="5"/>
      <c r="AC29" s="5"/>
      <c r="AD29" s="5"/>
      <c r="AE29" s="5"/>
      <c r="AF29" s="5"/>
      <c r="AG29" s="5"/>
      <c r="AH29" s="5" t="s">
        <v>25</v>
      </c>
      <c r="AI29" s="5"/>
      <c r="AJ29" s="5"/>
      <c r="AK29" s="5"/>
    </row>
    <row r="30" spans="1:37" x14ac:dyDescent="0.3">
      <c r="AA30" s="5"/>
      <c r="AB30" s="5"/>
      <c r="AC30" s="5"/>
      <c r="AD30" s="5" t="s">
        <v>26</v>
      </c>
      <c r="AE30" s="5"/>
      <c r="AF30" s="5"/>
      <c r="AG30" s="5"/>
      <c r="AH30" s="5">
        <v>84500</v>
      </c>
      <c r="AI30" s="5"/>
      <c r="AJ30" s="5"/>
      <c r="AK30" s="5"/>
    </row>
    <row r="31" spans="1:37" x14ac:dyDescent="0.3">
      <c r="AA31" s="5"/>
      <c r="AB31" s="5"/>
      <c r="AC31" s="5"/>
      <c r="AD31" s="5" t="s">
        <v>27</v>
      </c>
      <c r="AE31" s="5"/>
      <c r="AF31" s="5"/>
      <c r="AG31" s="5"/>
      <c r="AH31" s="5">
        <f>AH30/13</f>
        <v>6500</v>
      </c>
      <c r="AI31" s="5"/>
      <c r="AJ31" s="5"/>
      <c r="AK31" s="5"/>
    </row>
    <row r="32" spans="1:37" x14ac:dyDescent="0.3">
      <c r="AA32" s="5"/>
      <c r="AB32" s="5"/>
      <c r="AC32" s="5"/>
      <c r="AD32" s="11" t="s">
        <v>28</v>
      </c>
      <c r="AE32" s="5"/>
      <c r="AF32" s="5"/>
      <c r="AG32" s="5"/>
      <c r="AH32" s="45">
        <f>ROUND(AH30/1911,1)</f>
        <v>44.2</v>
      </c>
      <c r="AI32" s="5"/>
      <c r="AJ32" s="5"/>
      <c r="AK32" s="5"/>
    </row>
    <row r="33" spans="27:37" x14ac:dyDescent="0.3"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27:37" x14ac:dyDescent="0.3">
      <c r="AA34" s="5"/>
      <c r="AB34" s="5"/>
      <c r="AC34" s="6" t="s">
        <v>29</v>
      </c>
      <c r="AD34" s="6" t="s">
        <v>1</v>
      </c>
      <c r="AE34" s="6"/>
      <c r="AF34" s="6"/>
      <c r="AG34" s="6"/>
      <c r="AH34" s="6" t="s">
        <v>30</v>
      </c>
      <c r="AI34" s="5"/>
      <c r="AJ34" s="5"/>
      <c r="AK34" s="5"/>
    </row>
    <row r="35" spans="27:37" x14ac:dyDescent="0.3">
      <c r="AA35" s="5"/>
      <c r="AB35" s="5"/>
      <c r="AC35" s="5" t="s">
        <v>32</v>
      </c>
      <c r="AD35" s="5" t="s">
        <v>11</v>
      </c>
      <c r="AE35" s="5"/>
      <c r="AF35" s="5"/>
      <c r="AG35" s="5"/>
      <c r="AH35" s="5">
        <v>1</v>
      </c>
      <c r="AI35" s="5"/>
      <c r="AJ35" s="5"/>
      <c r="AK35" s="5"/>
    </row>
    <row r="36" spans="27:37" x14ac:dyDescent="0.3">
      <c r="AA36" s="5"/>
      <c r="AB36" s="5"/>
      <c r="AC36" s="5" t="s">
        <v>33</v>
      </c>
      <c r="AD36" s="5" t="s">
        <v>12</v>
      </c>
      <c r="AE36" s="5"/>
      <c r="AF36" s="5"/>
      <c r="AG36" s="5"/>
      <c r="AH36" s="5">
        <v>2</v>
      </c>
      <c r="AI36" s="5"/>
      <c r="AJ36" s="5"/>
      <c r="AK36" s="5"/>
    </row>
    <row r="37" spans="27:37" x14ac:dyDescent="0.3">
      <c r="AA37" s="5"/>
      <c r="AB37" s="5"/>
      <c r="AC37" s="5"/>
      <c r="AD37" s="5" t="s">
        <v>16</v>
      </c>
      <c r="AE37" s="5"/>
      <c r="AF37" s="5"/>
      <c r="AG37" s="5"/>
      <c r="AH37" s="5">
        <v>3</v>
      </c>
      <c r="AI37" s="5"/>
      <c r="AJ37" s="5"/>
      <c r="AK37" s="5"/>
    </row>
    <row r="38" spans="27:37" x14ac:dyDescent="0.3">
      <c r="AA38" s="5"/>
      <c r="AB38" s="5"/>
      <c r="AC38" s="5"/>
      <c r="AD38" s="5" t="s">
        <v>19</v>
      </c>
      <c r="AE38" s="5"/>
      <c r="AF38" s="5"/>
      <c r="AG38" s="5"/>
      <c r="AH38" s="5">
        <v>4</v>
      </c>
      <c r="AI38" s="5"/>
      <c r="AJ38" s="5"/>
      <c r="AK38" s="5"/>
    </row>
    <row r="39" spans="27:37" x14ac:dyDescent="0.3">
      <c r="AA39" s="5"/>
      <c r="AB39" s="5"/>
      <c r="AC39" s="5"/>
      <c r="AD39" s="5" t="s">
        <v>20</v>
      </c>
      <c r="AE39" s="5"/>
      <c r="AF39" s="5"/>
      <c r="AG39" s="5"/>
      <c r="AH39" s="5">
        <v>5</v>
      </c>
      <c r="AI39" s="5"/>
      <c r="AJ39" s="5"/>
      <c r="AK39" s="5"/>
    </row>
    <row r="40" spans="27:37" x14ac:dyDescent="0.3">
      <c r="AA40" s="5"/>
      <c r="AB40" s="5"/>
      <c r="AC40" s="5"/>
      <c r="AD40" s="5" t="s">
        <v>21</v>
      </c>
      <c r="AE40" s="5"/>
      <c r="AF40" s="5"/>
      <c r="AG40" s="5"/>
      <c r="AH40" s="5">
        <v>6</v>
      </c>
      <c r="AI40" s="5"/>
      <c r="AJ40" s="5"/>
      <c r="AK40" s="5"/>
    </row>
    <row r="41" spans="27:37" x14ac:dyDescent="0.3">
      <c r="AA41" s="5"/>
      <c r="AB41" s="5"/>
      <c r="AC41" s="5"/>
      <c r="AD41" s="5"/>
      <c r="AE41" s="5"/>
      <c r="AF41" s="5"/>
      <c r="AG41" s="5"/>
      <c r="AH41" s="5">
        <v>7</v>
      </c>
      <c r="AI41" s="5"/>
      <c r="AJ41" s="5"/>
      <c r="AK41" s="5"/>
    </row>
    <row r="42" spans="27:37" x14ac:dyDescent="0.3">
      <c r="AA42" s="5"/>
      <c r="AB42" s="5"/>
      <c r="AC42" s="5"/>
      <c r="AD42" s="5"/>
      <c r="AE42" s="5"/>
      <c r="AF42" s="5"/>
      <c r="AG42" s="5"/>
      <c r="AH42" s="5">
        <v>8</v>
      </c>
      <c r="AI42" s="5"/>
      <c r="AJ42" s="5"/>
      <c r="AK42" s="5"/>
    </row>
    <row r="43" spans="27:37" x14ac:dyDescent="0.3">
      <c r="AA43" s="5"/>
      <c r="AB43" s="5"/>
      <c r="AC43" s="5"/>
      <c r="AD43" s="5"/>
      <c r="AE43" s="5"/>
      <c r="AF43" s="5"/>
      <c r="AG43" s="5"/>
      <c r="AH43" s="5">
        <v>9</v>
      </c>
      <c r="AI43" s="5"/>
      <c r="AJ43" s="5"/>
      <c r="AK43" s="5"/>
    </row>
    <row r="44" spans="27:37" x14ac:dyDescent="0.3">
      <c r="AA44" s="5"/>
      <c r="AB44" s="5"/>
      <c r="AC44" s="5"/>
      <c r="AD44" s="5"/>
      <c r="AE44" s="5"/>
      <c r="AF44" s="5"/>
      <c r="AG44" s="5"/>
      <c r="AH44" s="5">
        <v>10</v>
      </c>
      <c r="AI44" s="5"/>
      <c r="AJ44" s="5"/>
      <c r="AK44" s="5"/>
    </row>
    <row r="45" spans="27:37" x14ac:dyDescent="0.3">
      <c r="AA45" s="5"/>
      <c r="AB45" s="5"/>
      <c r="AC45" s="6" t="s">
        <v>31</v>
      </c>
      <c r="AD45" s="5"/>
      <c r="AE45" s="5"/>
      <c r="AF45" s="5"/>
      <c r="AG45" s="5"/>
      <c r="AH45" s="5"/>
      <c r="AI45" s="5"/>
      <c r="AJ45" s="5"/>
      <c r="AK45" s="5"/>
    </row>
    <row r="46" spans="27:37" x14ac:dyDescent="0.3">
      <c r="AA46" s="5"/>
      <c r="AB46" s="5"/>
      <c r="AC46" s="5">
        <v>2023</v>
      </c>
      <c r="AD46" s="5"/>
      <c r="AE46" s="5"/>
      <c r="AF46" s="5"/>
      <c r="AG46" s="5"/>
      <c r="AH46" s="5"/>
      <c r="AI46" s="5"/>
      <c r="AJ46" s="5"/>
      <c r="AK46" s="5"/>
    </row>
    <row r="47" spans="27:37" x14ac:dyDescent="0.3">
      <c r="AA47" s="5"/>
      <c r="AB47" s="5"/>
      <c r="AC47" s="5">
        <v>2024</v>
      </c>
      <c r="AD47" s="5"/>
      <c r="AE47" s="5"/>
      <c r="AF47" s="5"/>
      <c r="AG47" s="5"/>
      <c r="AH47" s="5"/>
      <c r="AI47" s="5"/>
      <c r="AJ47" s="5"/>
      <c r="AK47" s="5"/>
    </row>
    <row r="48" spans="27:37" x14ac:dyDescent="0.3">
      <c r="AA48" s="5"/>
      <c r="AB48" s="5"/>
      <c r="AK48" s="5"/>
    </row>
    <row r="49" spans="27:37" x14ac:dyDescent="0.3">
      <c r="AA49" s="5"/>
      <c r="AB49" s="5"/>
      <c r="AK49" s="5"/>
    </row>
    <row r="50" spans="27:37" x14ac:dyDescent="0.3">
      <c r="AA50" s="5"/>
      <c r="AB50" s="5"/>
      <c r="AK50" s="5"/>
    </row>
    <row r="51" spans="27:37" x14ac:dyDescent="0.3">
      <c r="AA51" s="5"/>
      <c r="AB51" s="5"/>
      <c r="AK51" s="5"/>
    </row>
    <row r="52" spans="27:37" x14ac:dyDescent="0.3">
      <c r="AA52" s="5"/>
      <c r="AB52" s="5"/>
      <c r="AK52" s="5"/>
    </row>
  </sheetData>
  <sheetProtection algorithmName="SHA-512" hashValue="x8ZmW02GfTq8YcREwJ5saxHyeANvNEFt1/AQF8vdioZC8AKzaHAyI+ntnSclvH9eVIga3swcWAxenXow2ifsfQ==" saltValue="kDIzxHvj23F2b0t0rYqWaA==" spinCount="100000" sheet="1" objects="1" scenarios="1"/>
  <mergeCells count="3">
    <mergeCell ref="B7:C7"/>
    <mergeCell ref="B8:C8"/>
    <mergeCell ref="B9:C9"/>
  </mergeCells>
  <conditionalFormatting sqref="D13:D22">
    <cfRule type="expression" dxfId="0" priority="1">
      <formula>IF($B13&lt;&gt;"",TRUE,FALSE)</formula>
    </cfRule>
  </conditionalFormatting>
  <dataValidations count="3">
    <dataValidation type="list" allowBlank="1" showInputMessage="1" showErrorMessage="1" sqref="B9" xr:uid="{00000000-0002-0000-0000-000001000000}">
      <formula1>$AB$1:$AB$2</formula1>
    </dataValidation>
    <dataValidation type="list" allowBlank="1" showInputMessage="1" showErrorMessage="1" sqref="B24:C24" xr:uid="{00000000-0002-0000-0000-000002000000}">
      <formula1>$AH$2:$AH$3</formula1>
    </dataValidation>
    <dataValidation type="list" allowBlank="1" showInputMessage="1" showErrorMessage="1" sqref="D13:D22" xr:uid="{ADC40909-97E6-40F6-B4AB-86C780CF26AA}">
      <formula1>$AD$2:$AD$24</formula1>
    </dataValidation>
  </dataValidations>
  <pageMargins left="0.70866141732283472" right="0.70866141732283472" top="0.95583333333333331" bottom="0.78740157480314965" header="0.31496062992125984" footer="0.31496062992125984"/>
  <pageSetup paperSize="9" scale="52" orientation="landscape" r:id="rId1"/>
  <headerFooter scaleWithDoc="0"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349EF7-F25A-47B4-A848-11B95FC88460}"/>
</file>

<file path=customXml/itemProps2.xml><?xml version="1.0" encoding="utf-8"?>
<ds:datastoreItem xmlns:ds="http://schemas.openxmlformats.org/officeDocument/2006/customXml" ds:itemID="{692D0D3B-E155-425A-9E69-35D9B758BBFF}"/>
</file>

<file path=customXml/itemProps3.xml><?xml version="1.0" encoding="utf-8"?>
<ds:datastoreItem xmlns:ds="http://schemas.openxmlformats.org/officeDocument/2006/customXml" ds:itemID="{E6117EA4-C9CE-4266-9E92-2594B109E59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Säuglingsweiterbildungen</vt:lpstr>
      <vt:lpstr>Säuglingsweiterbildungen!Druckbereich</vt:lpstr>
    </vt:vector>
  </TitlesOfParts>
  <Company>Stadt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Foscan (sozfoi)</dc:creator>
  <cp:lastModifiedBy>Marijana Kast (soznlh)</cp:lastModifiedBy>
  <cp:lastPrinted>2023-04-06T15:18:08Z</cp:lastPrinted>
  <dcterms:created xsi:type="dcterms:W3CDTF">2023-03-29T07:39:31Z</dcterms:created>
  <dcterms:modified xsi:type="dcterms:W3CDTF">2023-12-12T15:45:36Z</dcterms:modified>
</cp:coreProperties>
</file>