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3group.sharepoint.com/sites/21.268-ForschungStadtZrichAmtfrHochbauten/Freigegebene Dokumente/21.268-1 - Untergeschosse/3 Bearbeitung/01 Grundlagen und Cases/"/>
    </mc:Choice>
  </mc:AlternateContent>
  <xr:revisionPtr revIDLastSave="30" documentId="8_{D73852F6-BE47-4F68-A036-407FD9B43D88}" xr6:coauthVersionLast="47" xr6:coauthVersionMax="47" xr10:uidLastSave="{4BECC4B2-F873-4BA6-9004-7F433B1AB34D}"/>
  <bookViews>
    <workbookView xWindow="1665" yWindow="495" windowWidth="36240" windowHeight="20025" activeTab="1" xr2:uid="{5C6F8F47-D375-443B-BCB3-CD26DFD655F0}"/>
  </bookViews>
  <sheets>
    <sheet name="Ökobilanzdaten" sheetId="1" r:id="rId1"/>
    <sheet name="Sachbilanz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2" i="1"/>
  <c r="I45" i="1" s="1"/>
  <c r="H42" i="1"/>
  <c r="H45" i="1" s="1"/>
  <c r="G42" i="1"/>
  <c r="G45" i="1" s="1"/>
  <c r="I41" i="1"/>
  <c r="I43" i="1" s="1"/>
  <c r="H41" i="1"/>
  <c r="H44" i="1" s="1"/>
  <c r="G41" i="1"/>
  <c r="G43" i="1" s="1"/>
  <c r="E37" i="1"/>
  <c r="I34" i="1"/>
  <c r="H34" i="1"/>
  <c r="G34" i="1"/>
  <c r="I28" i="1"/>
  <c r="H28" i="1"/>
  <c r="G28" i="1"/>
  <c r="G44" i="1" l="1"/>
  <c r="H43" i="1"/>
</calcChain>
</file>

<file path=xl/sharedStrings.xml><?xml version="1.0" encoding="utf-8"?>
<sst xmlns="http://schemas.openxmlformats.org/spreadsheetml/2006/main" count="328" uniqueCount="180">
  <si>
    <t>KBOB Nummer</t>
  </si>
  <si>
    <t>Name</t>
  </si>
  <si>
    <t>kg/m3 oder Grösse</t>
  </si>
  <si>
    <t>Referenz</t>
  </si>
  <si>
    <t>UBP Total</t>
  </si>
  <si>
    <t>PENR Total</t>
  </si>
  <si>
    <t>GWP Total</t>
  </si>
  <si>
    <t>00.001</t>
  </si>
  <si>
    <t>Baugrubensicherung, Bohrpfahlwand, gespriesst</t>
  </si>
  <si>
    <t>Bohrpfahlwand gespr.</t>
  </si>
  <si>
    <t>-</t>
  </si>
  <si>
    <t>00.002</t>
  </si>
  <si>
    <t>Baugrubensicherung, Bohrpfahlwand, unverankert</t>
  </si>
  <si>
    <t>Bohrpfahlwand auskr.</t>
  </si>
  <si>
    <t>00.003</t>
  </si>
  <si>
    <t>Baugrubensicherung, Bohrpfahlwand, verankert</t>
  </si>
  <si>
    <t>Bohrpfahlwand verank.</t>
  </si>
  <si>
    <t>00.004</t>
  </si>
  <si>
    <t>Baugrubensicherung, Nagelwand</t>
  </si>
  <si>
    <t>Nagelwand</t>
  </si>
  <si>
    <t>00.005</t>
  </si>
  <si>
    <t>Baugrubensicherung, Rühlwand, auskragend</t>
  </si>
  <si>
    <t>Rühlwand auskr.</t>
  </si>
  <si>
    <t>00.006</t>
  </si>
  <si>
    <t>Baugrubensicherung, Rühlwand, gespriesst</t>
  </si>
  <si>
    <t>Rühlwand gespr.</t>
  </si>
  <si>
    <t>00.007</t>
  </si>
  <si>
    <t>Baugrubensicherung, Rühlwand, verankert</t>
  </si>
  <si>
    <t>Rühlwand verank.</t>
  </si>
  <si>
    <t>00.008</t>
  </si>
  <si>
    <t>Baugrubensicherung, Schlitzwand, 400 mm</t>
  </si>
  <si>
    <t>Schlitzwand 400 mm</t>
  </si>
  <si>
    <t>00.009</t>
  </si>
  <si>
    <t>Baugrubensicherung, Schlitzwand, 800 mm</t>
  </si>
  <si>
    <t>Schlitzwand 800 mm</t>
  </si>
  <si>
    <t>00.010</t>
  </si>
  <si>
    <t>Baugrubensicherung, Spundwand, auskragend</t>
  </si>
  <si>
    <t>Spundwand auskr.</t>
  </si>
  <si>
    <t>00.011</t>
  </si>
  <si>
    <t>Baugrubensicherung, Spundwand, gespriesst</t>
  </si>
  <si>
    <t>Spundwand gespr.</t>
  </si>
  <si>
    <t>00.012</t>
  </si>
  <si>
    <t>Baugrubensicherung, Spundwand, verankert</t>
  </si>
  <si>
    <t>Spundwand verank.</t>
  </si>
  <si>
    <t>00.013</t>
  </si>
  <si>
    <t>Tiefgründung, Mikrobohrpfahl</t>
  </si>
  <si>
    <t>Mikrobohrpfähle</t>
  </si>
  <si>
    <t>m</t>
  </si>
  <si>
    <t>00.014</t>
  </si>
  <si>
    <t>Tiefgründung, Ortbetonbohrpfahl, 700 mm</t>
  </si>
  <si>
    <t>Ortbetonbohrpfahl 700 mm</t>
  </si>
  <si>
    <t>00.015</t>
  </si>
  <si>
    <t>Tiefgründung, Ortbetonbohrpfahl, 900 mm</t>
  </si>
  <si>
    <t>Ortbetonbohrpfahl 900 mm</t>
  </si>
  <si>
    <t>00.016</t>
  </si>
  <si>
    <t>Tiefgründung, Ortbetonbohrpfahl, 1200 mm</t>
  </si>
  <si>
    <t>Ortbetonbohrpfahl 1200 mm</t>
  </si>
  <si>
    <t>00.017</t>
  </si>
  <si>
    <t>Tiefgründung, Ortbetonverdrängungspfahl 560/480 mm</t>
  </si>
  <si>
    <t>Orbetonverdrängungspfahl 560/480 mm</t>
  </si>
  <si>
    <t>00.018</t>
  </si>
  <si>
    <t>Tiefgründung, Ortbetonverdrängungspfahl 660/580 mm</t>
  </si>
  <si>
    <t>Ortbetonverdrängungspfahl 660/580 mm</t>
  </si>
  <si>
    <t>00.019</t>
  </si>
  <si>
    <t>Tiefgründung, Rüttelstopfsäule</t>
  </si>
  <si>
    <t>Rüttelstopfsäule</t>
  </si>
  <si>
    <t>00.020</t>
  </si>
  <si>
    <t>Tiefgründung, Vorgefertigter Betonpfahl</t>
  </si>
  <si>
    <t>Betonpfahl</t>
  </si>
  <si>
    <t>00.021</t>
  </si>
  <si>
    <t>Wasserhaltung, Pumphöhe 2.5 m</t>
  </si>
  <si>
    <t>Pumpvolumen 2.5 m</t>
  </si>
  <si>
    <t>m3</t>
  </si>
  <si>
    <t>00.022</t>
  </si>
  <si>
    <t>Wasserhaltung, Pumphöhe 5 m</t>
  </si>
  <si>
    <t>Pumpvolumen 5 m</t>
  </si>
  <si>
    <t>00.023</t>
  </si>
  <si>
    <t>Wasserhaltung, Pumphöhe 7.5 m</t>
  </si>
  <si>
    <t>Pumpvolumen 7.5 m</t>
  </si>
  <si>
    <t>00.024</t>
  </si>
  <si>
    <t>Wasserhaltung, Pumphöhe 10 m</t>
  </si>
  <si>
    <t>Pumpvolumen 10 m</t>
  </si>
  <si>
    <t>Magerbeton (ohne Bewehrung)</t>
  </si>
  <si>
    <t>Magerbeton</t>
  </si>
  <si>
    <t>kg</t>
  </si>
  <si>
    <t>Sickerbetonwand</t>
  </si>
  <si>
    <t>Hochbaubeton (ohne Bewehrung)</t>
  </si>
  <si>
    <t>Hochbaubeton</t>
  </si>
  <si>
    <t>Tiefbaubeton (ohne Bewehrung)</t>
  </si>
  <si>
    <t>Tiefbaubeton</t>
  </si>
  <si>
    <t>Bohrpfahlbeton (ohne Bewehrung)</t>
  </si>
  <si>
    <t>Bohrpfahlbeton</t>
  </si>
  <si>
    <t>Backstein</t>
  </si>
  <si>
    <t>Kies rund</t>
  </si>
  <si>
    <t>Kies</t>
  </si>
  <si>
    <t>Sand</t>
  </si>
  <si>
    <t>Polystyrol extrudiert</t>
  </si>
  <si>
    <t>XPS</t>
  </si>
  <si>
    <t>Steinwolle</t>
  </si>
  <si>
    <t>06.003</t>
  </si>
  <si>
    <t>Armierungsstahl</t>
  </si>
  <si>
    <t>62.001</t>
  </si>
  <si>
    <t>Aushub maschinell, Durchschnitt</t>
  </si>
  <si>
    <t>Aushub ohne Transp.</t>
  </si>
  <si>
    <t>Aushubvolumen</t>
  </si>
  <si>
    <t>Lastwagen 32-40t</t>
  </si>
  <si>
    <t>Transp.</t>
  </si>
  <si>
    <t>Transportleistung</t>
  </si>
  <si>
    <t>tkm</t>
  </si>
  <si>
    <t>Lastwagentransport 40t, 12.6km; Lockergestein</t>
  </si>
  <si>
    <t>Transp. Aushub</t>
  </si>
  <si>
    <t>Lastwagentransport 40t, 12.6km; Kies</t>
  </si>
  <si>
    <t>Transp. Kies</t>
  </si>
  <si>
    <t>Aushub inkl. Transport</t>
  </si>
  <si>
    <t>Aushub und Transp. Aushub</t>
  </si>
  <si>
    <t>Aushub und Transportleistung</t>
  </si>
  <si>
    <t>Hinterfüllung inkl. Transport</t>
  </si>
  <si>
    <t>Materialersatz inkl. Transport</t>
  </si>
  <si>
    <t>Aushub und Transp. Kies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</si>
  <si>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</si>
  <si>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</si>
  <si>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</si>
  <si>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</si>
  <si>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color theme="1"/>
        <rFont val="Arial"/>
        <family val="2"/>
      </rPr>
      <t>3</t>
    </r>
  </si>
  <si>
    <t>ID</t>
  </si>
  <si>
    <t>Baugruben-sicherung</t>
  </si>
  <si>
    <t>Aushub</t>
  </si>
  <si>
    <t>Hinter-füllung</t>
  </si>
  <si>
    <t>Pfähle</t>
  </si>
  <si>
    <t>Material-ersatz</t>
  </si>
  <si>
    <t>Bonus 
Beton Wand</t>
  </si>
  <si>
    <t>Bonus 
Stahl Wand</t>
  </si>
  <si>
    <t>Bonus Isolation XPS</t>
  </si>
  <si>
    <t>Malus Backstein</t>
  </si>
  <si>
    <t>Malus Isolation Steinwolle</t>
  </si>
  <si>
    <t>Malus 
Beton Wand</t>
  </si>
  <si>
    <t>Malus 
Stahl Wand</t>
  </si>
  <si>
    <t>Malus Isolation XPS</t>
  </si>
  <si>
    <t>Bonus Backstein</t>
  </si>
  <si>
    <t>Bonus Isolation Steinwolle</t>
  </si>
  <si>
    <t>Malus 
Beton Bodenplatte</t>
  </si>
  <si>
    <t>Malus 
Stahl Bodenplatte</t>
  </si>
  <si>
    <t>[-]</t>
  </si>
  <si>
    <t>[m2]</t>
  </si>
  <si>
    <t>[m3]</t>
  </si>
  <si>
    <t>[m]</t>
  </si>
  <si>
    <t>[kg]</t>
  </si>
  <si>
    <t>1.9</t>
  </si>
  <si>
    <t>1.10</t>
  </si>
  <si>
    <t>1.11</t>
  </si>
  <si>
    <t>1.12</t>
  </si>
  <si>
    <t>1.13</t>
  </si>
  <si>
    <t>1.14</t>
  </si>
  <si>
    <t>1.15</t>
  </si>
  <si>
    <t>1.16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</si>
  <si>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</si>
  <si>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</si>
  <si>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</si>
  <si>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</si>
  <si>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</si>
  <si>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</si>
  <si>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</si>
  <si>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</si>
  <si>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</si>
  <si>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</si>
  <si>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</si>
  <si>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</si>
  <si>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</si>
  <si>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</si>
  <si>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</si>
  <si>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</si>
  <si>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</si>
  <si>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</si>
  <si>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</si>
  <si>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</si>
  <si>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</si>
  <si>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</si>
  <si>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</si>
  <si>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</si>
  <si>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[kg CO2-eq./m2 Gebäude-stempel]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</si>
</sst>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">
    <xf numFmtId="0" fontId="0" fillId="0" borderId="0" xfId="0"/>
    <xf numFmtId="1" fontId="0" fillId="0" borderId="0" xfId="0" applyNumberFormat="1"/>
    <xf numFmtId="0" fontId="1" fillId="0" borderId="0" xfId="0" applyFont="1"/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</cellXfs>
  <cellStyles count="3">
    <cellStyle name="Standard" xfId="0" builtinId="0"/>
    <cellStyle name="Standard 2" xfId="1" xr:uid="{F4E791EB-E0D8-4E46-BED4-C4F89EEC9AF6}"/>
    <cellStyle name="Standard 2 2" xfId="2" xr:uid="{B41E4014-B3AE-4B96-8403-E7CB7AE444AB}"/>
  </cellStyles>
  <dxfs count="315"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theme="0" tint="-0.24994659260841701"/>
      </font>
      <numFmt numFmtId="1" formatCode="0"/>
      <fill>
        <patternFill>
          <bgColor theme="0" tint="-0.24994659260841701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rgb="FFBFBFBF"/>
      </font>
      <numFmt numFmtId="1" formatCode="0"/>
      <fill>
        <patternFill>
          <bgColor rgb="FFBFBFBF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rgb="FFBFBFBF"/>
      </font>
      <numFmt numFmtId="1" formatCode="0"/>
      <fill>
        <patternFill>
          <bgColor rgb="FFBFBFBF"/>
        </patternFill>
      </fill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rgb="FFBFBFBF"/>
      </font>
      <numFmt numFmtId="1" formatCode="0"/>
      <fill>
        <patternFill>
          <bgColor rgb="FFBFBFBF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8" formatCode="#,##0.000"/>
    </dxf>
    <dxf>
      <numFmt numFmtId="4" formatCode="#,##0.00"/>
    </dxf>
    <dxf>
      <numFmt numFmtId="166" formatCode="0.0"/>
    </dxf>
    <dxf>
      <numFmt numFmtId="3" formatCode="#,##0"/>
    </dxf>
    <dxf>
      <font>
        <color rgb="FFBFBFBF"/>
      </font>
      <numFmt numFmtId="1" formatCode="0"/>
      <fill>
        <patternFill>
          <bgColor rgb="FFBFBFBF"/>
        </patternFill>
      </fill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64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C7C6-4BB7-4FEE-A45E-C29AABB55F59}">
  <dimension ref="B2:I45"/>
  <sheetViews>
    <sheetView workbookViewId="0">
      <selection activeCell="K42" sqref="K42"/>
    </sheetView>
  </sheetViews>
  <sheetFormatPr baseColWidth="10" defaultRowHeight="15" x14ac:dyDescent="0.25"/>
  <cols>
    <col min="1" max="1" width="3.28515625" customWidth="1"/>
    <col min="2" max="2" width="16.140625" customWidth="1"/>
    <col min="3" max="3" width="50" customWidth="1"/>
    <col min="4" max="4" width="36.7109375" customWidth="1"/>
    <col min="5" max="5" width="28.140625" customWidth="1"/>
    <col min="6" max="6" width="21.28515625" customWidth="1"/>
  </cols>
  <sheetData>
    <row r="2" spans="2:9" x14ac:dyDescent="0.25">
      <c r="B2" s="2" t="s">
        <v>0</v>
      </c>
      <c r="C2" s="2" t="s">
        <v>1</v>
      </c>
      <c r="D2" s="2"/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</row>
    <row r="3" spans="2:9" x14ac:dyDescent="0.25">
      <c r="B3" s="3" t="s">
        <v>7</v>
      </c>
      <c r="C3" t="s">
        <v>8</v>
      </c>
      <c r="D3" t="s">
        <v>9</v>
      </c>
      <c r="E3" s="5" t="s">
        <v>10</v>
      </c>
      <c r="F3" s="5" t="s">
        <v>121</v>
      </c>
      <c r="G3" s="6">
        <v>1010000</v>
      </c>
      <c r="H3" s="6">
        <v>2280</v>
      </c>
      <c r="I3" s="6">
        <v>828</v>
      </c>
    </row>
    <row r="4" spans="2:9" x14ac:dyDescent="0.25">
      <c r="B4" s="3" t="s">
        <v>11</v>
      </c>
      <c r="C4" t="s">
        <v>12</v>
      </c>
      <c r="D4" t="s">
        <v>13</v>
      </c>
      <c r="E4" s="5" t="s">
        <v>10</v>
      </c>
      <c r="F4" s="5" t="s">
        <v>121</v>
      </c>
      <c r="G4" s="6">
        <v>952000</v>
      </c>
      <c r="H4" s="6">
        <v>2090</v>
      </c>
      <c r="I4" s="6">
        <v>788</v>
      </c>
    </row>
    <row r="5" spans="2:9" x14ac:dyDescent="0.25">
      <c r="B5" s="3" t="s">
        <v>14</v>
      </c>
      <c r="C5" t="s">
        <v>15</v>
      </c>
      <c r="D5" t="s">
        <v>16</v>
      </c>
      <c r="E5" s="5" t="s">
        <v>10</v>
      </c>
      <c r="F5" s="5" t="s">
        <v>121</v>
      </c>
      <c r="G5" s="6">
        <v>778000</v>
      </c>
      <c r="H5" s="6">
        <v>1510</v>
      </c>
      <c r="I5" s="6">
        <v>512</v>
      </c>
    </row>
    <row r="6" spans="2:9" x14ac:dyDescent="0.25">
      <c r="B6" s="3" t="s">
        <v>17</v>
      </c>
      <c r="C6" t="s">
        <v>18</v>
      </c>
      <c r="D6" t="s">
        <v>19</v>
      </c>
      <c r="E6" s="5" t="s">
        <v>10</v>
      </c>
      <c r="F6" s="5" t="s">
        <v>121</v>
      </c>
      <c r="G6" s="6">
        <v>171000</v>
      </c>
      <c r="H6" s="6">
        <v>324</v>
      </c>
      <c r="I6" s="6">
        <v>116</v>
      </c>
    </row>
    <row r="7" spans="2:9" x14ac:dyDescent="0.25">
      <c r="B7" s="3" t="s">
        <v>20</v>
      </c>
      <c r="C7" t="s">
        <v>21</v>
      </c>
      <c r="D7" t="s">
        <v>22</v>
      </c>
      <c r="E7" s="5" t="s">
        <v>10</v>
      </c>
      <c r="F7" s="5" t="s">
        <v>121</v>
      </c>
      <c r="G7" s="6">
        <v>332000</v>
      </c>
      <c r="H7" s="6">
        <v>934</v>
      </c>
      <c r="I7" s="6">
        <v>266</v>
      </c>
    </row>
    <row r="8" spans="2:9" x14ac:dyDescent="0.25">
      <c r="B8" s="3" t="s">
        <v>23</v>
      </c>
      <c r="C8" t="s">
        <v>24</v>
      </c>
      <c r="D8" t="s">
        <v>25</v>
      </c>
      <c r="E8" s="5" t="s">
        <v>10</v>
      </c>
      <c r="F8" s="5" t="s">
        <v>121</v>
      </c>
      <c r="G8" s="6">
        <v>240000</v>
      </c>
      <c r="H8" s="6">
        <v>677</v>
      </c>
      <c r="I8" s="6">
        <v>184</v>
      </c>
    </row>
    <row r="9" spans="2:9" x14ac:dyDescent="0.25">
      <c r="B9" s="3" t="s">
        <v>26</v>
      </c>
      <c r="C9" t="s">
        <v>27</v>
      </c>
      <c r="D9" t="s">
        <v>28</v>
      </c>
      <c r="E9" s="5" t="s">
        <v>10</v>
      </c>
      <c r="F9" s="5" t="s">
        <v>121</v>
      </c>
      <c r="G9" s="6">
        <v>259000</v>
      </c>
      <c r="H9" s="6">
        <v>681</v>
      </c>
      <c r="I9" s="6">
        <v>192</v>
      </c>
    </row>
    <row r="10" spans="2:9" x14ac:dyDescent="0.25">
      <c r="B10" s="3" t="s">
        <v>29</v>
      </c>
      <c r="C10" t="s">
        <v>30</v>
      </c>
      <c r="D10" t="s">
        <v>31</v>
      </c>
      <c r="E10" s="5" t="s">
        <v>10</v>
      </c>
      <c r="F10" s="5" t="s">
        <v>121</v>
      </c>
      <c r="G10" s="6">
        <v>648000</v>
      </c>
      <c r="H10" s="6">
        <v>1250</v>
      </c>
      <c r="I10" s="6">
        <v>407</v>
      </c>
    </row>
    <row r="11" spans="2:9" x14ac:dyDescent="0.25">
      <c r="B11" s="3" t="s">
        <v>32</v>
      </c>
      <c r="C11" t="s">
        <v>33</v>
      </c>
      <c r="D11" t="s">
        <v>34</v>
      </c>
      <c r="E11" s="5" t="s">
        <v>10</v>
      </c>
      <c r="F11" s="5" t="s">
        <v>121</v>
      </c>
      <c r="G11" s="6">
        <v>1230000</v>
      </c>
      <c r="H11" s="6">
        <v>2270</v>
      </c>
      <c r="I11" s="6">
        <v>777</v>
      </c>
    </row>
    <row r="12" spans="2:9" x14ac:dyDescent="0.25">
      <c r="B12" s="3" t="s">
        <v>35</v>
      </c>
      <c r="C12" t="s">
        <v>36</v>
      </c>
      <c r="D12" t="s">
        <v>37</v>
      </c>
      <c r="E12" s="5" t="s">
        <v>10</v>
      </c>
      <c r="F12" s="5" t="s">
        <v>121</v>
      </c>
      <c r="G12" s="6">
        <v>228000</v>
      </c>
      <c r="H12" s="6">
        <v>747</v>
      </c>
      <c r="I12" s="6">
        <v>163</v>
      </c>
    </row>
    <row r="13" spans="2:9" x14ac:dyDescent="0.25">
      <c r="B13" s="3" t="s">
        <v>38</v>
      </c>
      <c r="C13" t="s">
        <v>39</v>
      </c>
      <c r="D13" t="s">
        <v>40</v>
      </c>
      <c r="E13" s="5" t="s">
        <v>10</v>
      </c>
      <c r="F13" s="5" t="s">
        <v>121</v>
      </c>
      <c r="G13" s="6">
        <v>129000</v>
      </c>
      <c r="H13" s="6">
        <v>421</v>
      </c>
      <c r="I13" s="6">
        <v>92.3</v>
      </c>
    </row>
    <row r="14" spans="2:9" x14ac:dyDescent="0.25">
      <c r="B14" s="3" t="s">
        <v>41</v>
      </c>
      <c r="C14" t="s">
        <v>42</v>
      </c>
      <c r="D14" t="s">
        <v>43</v>
      </c>
      <c r="E14" s="5" t="s">
        <v>10</v>
      </c>
      <c r="F14" s="5" t="s">
        <v>122</v>
      </c>
      <c r="G14" s="6">
        <v>255000</v>
      </c>
      <c r="H14" s="6">
        <v>813</v>
      </c>
      <c r="I14" s="6">
        <v>181</v>
      </c>
    </row>
    <row r="15" spans="2:9" x14ac:dyDescent="0.25">
      <c r="B15" s="3" t="s">
        <v>44</v>
      </c>
      <c r="C15" t="s">
        <v>45</v>
      </c>
      <c r="D15" t="s">
        <v>46</v>
      </c>
      <c r="E15" s="5" t="s">
        <v>10</v>
      </c>
      <c r="F15" s="5" t="s">
        <v>47</v>
      </c>
      <c r="G15" s="6">
        <v>48600</v>
      </c>
      <c r="H15" s="6">
        <v>116</v>
      </c>
      <c r="I15" s="6">
        <v>30.6</v>
      </c>
    </row>
    <row r="16" spans="2:9" x14ac:dyDescent="0.25">
      <c r="B16" s="3" t="s">
        <v>48</v>
      </c>
      <c r="C16" t="s">
        <v>49</v>
      </c>
      <c r="D16" t="s">
        <v>50</v>
      </c>
      <c r="E16" s="5" t="s">
        <v>10</v>
      </c>
      <c r="F16" s="5" t="s">
        <v>47</v>
      </c>
      <c r="G16" s="6">
        <v>229000</v>
      </c>
      <c r="H16" s="6">
        <v>404</v>
      </c>
      <c r="I16" s="6">
        <v>159</v>
      </c>
    </row>
    <row r="17" spans="2:9" x14ac:dyDescent="0.25">
      <c r="B17" s="3" t="s">
        <v>51</v>
      </c>
      <c r="C17" t="s">
        <v>52</v>
      </c>
      <c r="D17" t="s">
        <v>53</v>
      </c>
      <c r="E17" s="5" t="s">
        <v>10</v>
      </c>
      <c r="F17" s="5" t="s">
        <v>47</v>
      </c>
      <c r="G17" s="6">
        <v>331000</v>
      </c>
      <c r="H17" s="6">
        <v>566</v>
      </c>
      <c r="I17" s="6">
        <v>239</v>
      </c>
    </row>
    <row r="18" spans="2:9" x14ac:dyDescent="0.25">
      <c r="B18" s="3" t="s">
        <v>54</v>
      </c>
      <c r="C18" t="s">
        <v>55</v>
      </c>
      <c r="D18" t="s">
        <v>56</v>
      </c>
      <c r="E18" s="5" t="s">
        <v>10</v>
      </c>
      <c r="F18" s="5" t="s">
        <v>47</v>
      </c>
      <c r="G18" s="6">
        <v>506000</v>
      </c>
      <c r="H18" s="6">
        <v>851</v>
      </c>
      <c r="I18" s="6">
        <v>372</v>
      </c>
    </row>
    <row r="19" spans="2:9" x14ac:dyDescent="0.25">
      <c r="B19" s="3" t="s">
        <v>57</v>
      </c>
      <c r="C19" t="s">
        <v>58</v>
      </c>
      <c r="D19" t="s">
        <v>59</v>
      </c>
      <c r="E19" s="5" t="s">
        <v>10</v>
      </c>
      <c r="F19" s="5" t="s">
        <v>47</v>
      </c>
      <c r="G19" s="6">
        <v>122000</v>
      </c>
      <c r="H19" s="6">
        <v>226</v>
      </c>
      <c r="I19" s="6">
        <v>72.2</v>
      </c>
    </row>
    <row r="20" spans="2:9" x14ac:dyDescent="0.25">
      <c r="B20" s="3" t="s">
        <v>60</v>
      </c>
      <c r="C20" t="s">
        <v>61</v>
      </c>
      <c r="D20" t="s">
        <v>62</v>
      </c>
      <c r="E20" s="5" t="s">
        <v>10</v>
      </c>
      <c r="F20" s="5" t="s">
        <v>47</v>
      </c>
      <c r="G20" s="6">
        <v>152000</v>
      </c>
      <c r="H20" s="6">
        <v>273</v>
      </c>
      <c r="I20" s="6">
        <v>91.3</v>
      </c>
    </row>
    <row r="21" spans="2:9" x14ac:dyDescent="0.25">
      <c r="B21" s="3" t="s">
        <v>63</v>
      </c>
      <c r="C21" t="s">
        <v>64</v>
      </c>
      <c r="D21" t="s">
        <v>65</v>
      </c>
      <c r="E21" s="5" t="s">
        <v>10</v>
      </c>
      <c r="F21" s="5" t="s">
        <v>47</v>
      </c>
      <c r="G21" s="6">
        <v>29900</v>
      </c>
      <c r="H21" s="6">
        <v>30.9</v>
      </c>
      <c r="I21" s="6">
        <v>6.45</v>
      </c>
    </row>
    <row r="22" spans="2:9" x14ac:dyDescent="0.25">
      <c r="B22" s="3" t="s">
        <v>66</v>
      </c>
      <c r="C22" t="s">
        <v>67</v>
      </c>
      <c r="D22" t="s">
        <v>68</v>
      </c>
      <c r="E22" s="5" t="s">
        <v>10</v>
      </c>
      <c r="F22" s="5" t="s">
        <v>47</v>
      </c>
      <c r="G22" s="6">
        <v>38800</v>
      </c>
      <c r="H22" s="6">
        <v>66.099999999999994</v>
      </c>
      <c r="I22" s="6">
        <v>28.6</v>
      </c>
    </row>
    <row r="23" spans="2:9" x14ac:dyDescent="0.25">
      <c r="B23" s="3" t="s">
        <v>69</v>
      </c>
      <c r="C23" t="s">
        <v>70</v>
      </c>
      <c r="D23" t="s">
        <v>71</v>
      </c>
      <c r="E23" s="5" t="s">
        <v>10</v>
      </c>
      <c r="F23" s="5" t="s">
        <v>123</v>
      </c>
      <c r="G23" s="6">
        <v>14.4</v>
      </c>
      <c r="H23" s="8">
        <v>0.10100000000000001</v>
      </c>
      <c r="I23" s="8">
        <v>4.2100000000000002E-3</v>
      </c>
    </row>
    <row r="24" spans="2:9" x14ac:dyDescent="0.25">
      <c r="B24" s="3" t="s">
        <v>73</v>
      </c>
      <c r="C24" t="s">
        <v>74</v>
      </c>
      <c r="D24" t="s">
        <v>75</v>
      </c>
      <c r="E24" s="5" t="s">
        <v>10</v>
      </c>
      <c r="F24" s="5" t="s">
        <v>123</v>
      </c>
      <c r="G24" s="6">
        <v>16.8</v>
      </c>
      <c r="H24" s="8">
        <v>0.11899999999999999</v>
      </c>
      <c r="I24" s="8">
        <v>4.9199999999999999E-3</v>
      </c>
    </row>
    <row r="25" spans="2:9" x14ac:dyDescent="0.25">
      <c r="B25" s="3" t="s">
        <v>76</v>
      </c>
      <c r="C25" t="s">
        <v>77</v>
      </c>
      <c r="D25" t="s">
        <v>78</v>
      </c>
      <c r="E25" s="5" t="s">
        <v>10</v>
      </c>
      <c r="F25" s="5" t="s">
        <v>123</v>
      </c>
      <c r="G25" s="6">
        <v>19.600000000000001</v>
      </c>
      <c r="H25" s="8">
        <v>0.13800000000000001</v>
      </c>
      <c r="I25" s="8">
        <v>5.7099999999999998E-3</v>
      </c>
    </row>
    <row r="26" spans="2:9" x14ac:dyDescent="0.25">
      <c r="B26" s="3" t="s">
        <v>79</v>
      </c>
      <c r="C26" t="s">
        <v>80</v>
      </c>
      <c r="D26" t="s">
        <v>81</v>
      </c>
      <c r="E26" s="5" t="s">
        <v>10</v>
      </c>
      <c r="F26" s="5" t="s">
        <v>123</v>
      </c>
      <c r="G26" s="6">
        <v>22.5</v>
      </c>
      <c r="H26" s="8">
        <v>0.159</v>
      </c>
      <c r="I26" s="8">
        <v>6.5599999999999999E-3</v>
      </c>
    </row>
    <row r="27" spans="2:9" x14ac:dyDescent="0.25">
      <c r="B27" s="3">
        <v>1.0009999999999999</v>
      </c>
      <c r="C27" t="s">
        <v>82</v>
      </c>
      <c r="D27" t="s">
        <v>83</v>
      </c>
      <c r="E27" s="5">
        <v>2150</v>
      </c>
      <c r="F27" s="5" t="s">
        <v>84</v>
      </c>
      <c r="G27" s="6">
        <v>65.099999999999994</v>
      </c>
      <c r="H27" s="8">
        <v>0.13900000000000001</v>
      </c>
      <c r="I27" s="8">
        <v>5.91E-2</v>
      </c>
    </row>
    <row r="28" spans="2:9" x14ac:dyDescent="0.25">
      <c r="B28" s="3"/>
      <c r="C28" t="s">
        <v>85</v>
      </c>
      <c r="D28" t="s">
        <v>85</v>
      </c>
      <c r="E28" s="5">
        <v>1850</v>
      </c>
      <c r="F28" s="5" t="s">
        <v>122</v>
      </c>
      <c r="G28" s="6">
        <f>G27*E28*0.3</f>
        <v>36130.499999999993</v>
      </c>
      <c r="H28" s="6">
        <f>H27*E28*0.3</f>
        <v>77.14500000000001</v>
      </c>
      <c r="I28" s="6">
        <f>I27*E28*0.3</f>
        <v>32.8005</v>
      </c>
    </row>
    <row r="29" spans="2:9" x14ac:dyDescent="0.25">
      <c r="B29" s="3">
        <v>1.0019999999999998</v>
      </c>
      <c r="C29" t="s">
        <v>86</v>
      </c>
      <c r="D29" t="s">
        <v>87</v>
      </c>
      <c r="E29" s="5">
        <v>2300</v>
      </c>
      <c r="F29" s="5" t="s">
        <v>84</v>
      </c>
      <c r="G29" s="6">
        <v>94.3</v>
      </c>
      <c r="H29" s="8">
        <v>0.20100000000000001</v>
      </c>
      <c r="I29" s="8">
        <v>9.9199999999999997E-2</v>
      </c>
    </row>
    <row r="30" spans="2:9" x14ac:dyDescent="0.25">
      <c r="B30" s="3">
        <v>1.0029999999999997</v>
      </c>
      <c r="C30" t="s">
        <v>88</v>
      </c>
      <c r="D30" t="s">
        <v>89</v>
      </c>
      <c r="E30" s="5">
        <v>2350</v>
      </c>
      <c r="F30" s="5" t="s">
        <v>84</v>
      </c>
      <c r="G30" s="6">
        <v>99.9</v>
      </c>
      <c r="H30" s="8">
        <v>0.217</v>
      </c>
      <c r="I30" s="8">
        <v>0.107</v>
      </c>
    </row>
    <row r="31" spans="2:9" x14ac:dyDescent="0.25">
      <c r="B31" s="3">
        <v>1.0039999999999996</v>
      </c>
      <c r="C31" t="s">
        <v>90</v>
      </c>
      <c r="D31" t="s">
        <v>91</v>
      </c>
      <c r="E31" s="5">
        <v>2325</v>
      </c>
      <c r="F31" s="5" t="s">
        <v>84</v>
      </c>
      <c r="G31" s="6">
        <v>106</v>
      </c>
      <c r="H31" s="8">
        <v>0.22800000000000001</v>
      </c>
      <c r="I31" s="8">
        <v>0.11700000000000001</v>
      </c>
    </row>
    <row r="32" spans="2:9" x14ac:dyDescent="0.25">
      <c r="B32" s="3">
        <v>2.0009999999999999</v>
      </c>
      <c r="C32" t="s">
        <v>92</v>
      </c>
      <c r="D32" t="s">
        <v>92</v>
      </c>
      <c r="E32" s="5">
        <v>900</v>
      </c>
      <c r="F32" s="5" t="s">
        <v>84</v>
      </c>
      <c r="G32" s="6">
        <v>217</v>
      </c>
      <c r="H32" s="8">
        <v>0.79100000000000004</v>
      </c>
      <c r="I32" s="8">
        <v>0.25800000000000001</v>
      </c>
    </row>
    <row r="33" spans="2:9" x14ac:dyDescent="0.25">
      <c r="B33" s="3">
        <v>3.012</v>
      </c>
      <c r="C33" t="s">
        <v>93</v>
      </c>
      <c r="D33" t="s">
        <v>93</v>
      </c>
      <c r="E33" s="5">
        <v>2000</v>
      </c>
      <c r="F33" s="5" t="s">
        <v>84</v>
      </c>
      <c r="G33" s="6">
        <v>61</v>
      </c>
      <c r="H33" s="8">
        <v>6.4000000000000001E-2</v>
      </c>
      <c r="I33" s="8">
        <v>1.2E-2</v>
      </c>
    </row>
    <row r="34" spans="2:9" x14ac:dyDescent="0.25">
      <c r="B34" s="3"/>
      <c r="D34" t="s">
        <v>94</v>
      </c>
      <c r="E34" s="5">
        <v>2000</v>
      </c>
      <c r="F34" s="5" t="s">
        <v>72</v>
      </c>
      <c r="G34" s="6">
        <f>G33*$E$35</f>
        <v>122000</v>
      </c>
      <c r="H34" s="6">
        <f>H33*$E$35</f>
        <v>128</v>
      </c>
      <c r="I34" s="6">
        <f>I33*$E$35</f>
        <v>24</v>
      </c>
    </row>
    <row r="35" spans="2:9" x14ac:dyDescent="0.25">
      <c r="B35" s="3">
        <v>3.0129999999999999</v>
      </c>
      <c r="C35" t="s">
        <v>95</v>
      </c>
      <c r="D35" t="s">
        <v>95</v>
      </c>
      <c r="E35" s="5">
        <v>2000</v>
      </c>
      <c r="F35" s="5" t="s">
        <v>84</v>
      </c>
      <c r="G35" s="6">
        <v>65.7</v>
      </c>
      <c r="H35" s="7">
        <v>8.1000000000000003E-2</v>
      </c>
      <c r="I35" s="7">
        <v>1.4E-2</v>
      </c>
    </row>
    <row r="36" spans="2:9" x14ac:dyDescent="0.25">
      <c r="B36" s="3">
        <v>10.005000000000001</v>
      </c>
      <c r="C36" t="s">
        <v>96</v>
      </c>
      <c r="D36" t="s">
        <v>97</v>
      </c>
      <c r="E36" s="5">
        <v>32.5</v>
      </c>
      <c r="F36" s="5" t="s">
        <v>84</v>
      </c>
      <c r="G36" s="6">
        <v>10800</v>
      </c>
      <c r="H36" s="7">
        <v>29.1</v>
      </c>
      <c r="I36" s="7">
        <v>14.5</v>
      </c>
    </row>
    <row r="37" spans="2:9" x14ac:dyDescent="0.25">
      <c r="B37" s="3">
        <v>10.007999999999999</v>
      </c>
      <c r="C37" t="s">
        <v>98</v>
      </c>
      <c r="D37" t="s">
        <v>98</v>
      </c>
      <c r="E37" s="5">
        <f>AVERAGE(32,160)</f>
        <v>96</v>
      </c>
      <c r="F37" s="5" t="s">
        <v>84</v>
      </c>
      <c r="G37" s="6">
        <v>1140</v>
      </c>
      <c r="H37" s="7">
        <v>4.33</v>
      </c>
      <c r="I37" s="7">
        <v>1.1299999999999999</v>
      </c>
    </row>
    <row r="38" spans="2:9" x14ac:dyDescent="0.25">
      <c r="B38" s="3" t="s">
        <v>99</v>
      </c>
      <c r="C38" t="s">
        <v>100</v>
      </c>
      <c r="D38" t="s">
        <v>100</v>
      </c>
      <c r="E38" s="5">
        <v>7850</v>
      </c>
      <c r="F38" s="5" t="s">
        <v>84</v>
      </c>
      <c r="G38" s="6">
        <v>2860</v>
      </c>
      <c r="H38" s="7">
        <v>3.55</v>
      </c>
      <c r="I38" s="7">
        <v>0.68200000000000005</v>
      </c>
    </row>
    <row r="39" spans="2:9" x14ac:dyDescent="0.25">
      <c r="B39" s="3" t="s">
        <v>101</v>
      </c>
      <c r="C39" t="s">
        <v>102</v>
      </c>
      <c r="D39" t="s">
        <v>103</v>
      </c>
      <c r="E39" s="5" t="s">
        <v>104</v>
      </c>
      <c r="F39" s="5" t="s">
        <v>123</v>
      </c>
      <c r="G39" s="6">
        <v>489</v>
      </c>
      <c r="H39" s="7">
        <v>1.67</v>
      </c>
      <c r="I39" s="7">
        <v>0.41199999999999998</v>
      </c>
    </row>
    <row r="40" spans="2:9" x14ac:dyDescent="0.25">
      <c r="B40" s="3">
        <v>62.01</v>
      </c>
      <c r="C40" t="s">
        <v>105</v>
      </c>
      <c r="D40" t="s">
        <v>106</v>
      </c>
      <c r="E40" s="5" t="s">
        <v>107</v>
      </c>
      <c r="F40" s="5" t="s">
        <v>108</v>
      </c>
      <c r="G40" s="6">
        <v>153</v>
      </c>
      <c r="H40" s="7">
        <v>0.51400000000000001</v>
      </c>
      <c r="I40" s="7">
        <v>0.11</v>
      </c>
    </row>
    <row r="41" spans="2:9" x14ac:dyDescent="0.25">
      <c r="B41" s="3"/>
      <c r="C41" t="s">
        <v>109</v>
      </c>
      <c r="D41" t="s">
        <v>110</v>
      </c>
      <c r="E41" s="5" t="s">
        <v>107</v>
      </c>
      <c r="F41" s="5" t="s">
        <v>119</v>
      </c>
      <c r="G41" s="6">
        <f>G40*12.6*1.6</f>
        <v>3084.48</v>
      </c>
      <c r="H41" s="7">
        <f>H40*12.6*1.6</f>
        <v>10.36224</v>
      </c>
      <c r="I41" s="7">
        <f>I40*12.6*1.6</f>
        <v>2.2176</v>
      </c>
    </row>
    <row r="42" spans="2:9" x14ac:dyDescent="0.25">
      <c r="B42" s="3"/>
      <c r="C42" t="s">
        <v>111</v>
      </c>
      <c r="D42" t="s">
        <v>112</v>
      </c>
      <c r="E42" s="5" t="s">
        <v>107</v>
      </c>
      <c r="F42" s="5" t="s">
        <v>119</v>
      </c>
      <c r="G42" s="6">
        <f>G40*12.6*2</f>
        <v>3855.6</v>
      </c>
      <c r="H42" s="7">
        <f>H40*12.6*2</f>
        <v>12.9528</v>
      </c>
      <c r="I42" s="7">
        <f>I40*12.6*2</f>
        <v>2.7719999999999998</v>
      </c>
    </row>
    <row r="43" spans="2:9" x14ac:dyDescent="0.25">
      <c r="B43" s="3"/>
      <c r="C43" t="s">
        <v>113</v>
      </c>
      <c r="D43" t="s">
        <v>114</v>
      </c>
      <c r="E43" s="5" t="s">
        <v>115</v>
      </c>
      <c r="F43" s="5" t="s">
        <v>120</v>
      </c>
      <c r="G43" s="6">
        <f>G39+G41</f>
        <v>3573.48</v>
      </c>
      <c r="H43" s="7">
        <f t="shared" ref="H43:I43" si="0">H39+H41</f>
        <v>12.03224</v>
      </c>
      <c r="I43" s="7">
        <f t="shared" si="0"/>
        <v>2.6295999999999999</v>
      </c>
    </row>
    <row r="44" spans="2:9" x14ac:dyDescent="0.25">
      <c r="B44" s="3"/>
      <c r="C44" t="s">
        <v>116</v>
      </c>
      <c r="D44" t="s">
        <v>114</v>
      </c>
      <c r="E44" s="5" t="s">
        <v>115</v>
      </c>
      <c r="F44" s="5" t="s">
        <v>120</v>
      </c>
      <c r="G44" s="6">
        <f>G39+G41</f>
        <v>3573.48</v>
      </c>
      <c r="H44" s="7">
        <f t="shared" ref="H44:I44" si="1">H39+H41</f>
        <v>12.03224</v>
      </c>
      <c r="I44" s="7">
        <f t="shared" si="1"/>
        <v>2.6295999999999999</v>
      </c>
    </row>
    <row r="45" spans="2:9" x14ac:dyDescent="0.25">
      <c r="B45" s="3"/>
      <c r="C45" t="s">
        <v>117</v>
      </c>
      <c r="D45" t="s">
        <v>118</v>
      </c>
      <c r="E45" s="5" t="s">
        <v>115</v>
      </c>
      <c r="F45" s="5" t="s">
        <v>120</v>
      </c>
      <c r="G45" s="6">
        <f>2*G39+G42</f>
        <v>4833.6000000000004</v>
      </c>
      <c r="H45" s="7">
        <f t="shared" ref="H45:I45" si="2">2*H39+H42</f>
        <v>16.2928</v>
      </c>
      <c r="I45" s="7">
        <f t="shared" si="2"/>
        <v>3.5959999999999996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1BAD-3D61-47C9-915A-F7268C2104B9}">
  <dimension ref="B3:S102"/>
  <sheetViews>
    <sheetView tabSelected="1" workbookViewId="0">
      <selection activeCell="M114" sqref="M114"/>
    </sheetView>
  </sheetViews>
  <sheetFormatPr baseColWidth="10" defaultRowHeight="15" x14ac:dyDescent="0.25"/>
  <cols>
    <col min="1" max="1" width="3.7109375" customWidth="1"/>
    <col min="2" max="2" width="11.42578125" style="9"/>
    <col min="3" max="3" width="14.5703125" bestFit="1" customWidth="1"/>
    <col min="4" max="4" width="12.5703125" bestFit="1" customWidth="1"/>
    <col min="5" max="5" width="11.7109375" bestFit="1" customWidth="1"/>
    <col min="6" max="6" width="13.5703125" bestFit="1" customWidth="1"/>
    <col min="7" max="7" width="12.5703125" bestFit="1" customWidth="1"/>
    <col min="8" max="8" width="13.28515625" bestFit="1" customWidth="1"/>
    <col min="9" max="9" width="12.28515625" bestFit="1" customWidth="1"/>
    <col min="10" max="10" width="13.28515625" bestFit="1" customWidth="1"/>
    <col min="11" max="12" width="11.7109375" bestFit="1" customWidth="1"/>
    <col min="13" max="13" width="13.5703125" bestFit="1" customWidth="1"/>
    <col min="14" max="15" width="12.5703125" bestFit="1" customWidth="1"/>
    <col min="16" max="16" width="12.28515625" bestFit="1" customWidth="1"/>
    <col min="17" max="17" width="13.28515625" bestFit="1" customWidth="1"/>
    <col min="18" max="18" width="12.28515625" customWidth="1"/>
    <col min="19" max="19" width="13.5703125" customWidth="1"/>
  </cols>
  <sheetData>
    <row r="3" spans="2:19" ht="45" x14ac:dyDescent="0.25">
      <c r="B3" s="9" t="s">
        <v>124</v>
      </c>
      <c r="C3" s="10" t="s">
        <v>125</v>
      </c>
      <c r="D3" s="10" t="s">
        <v>126</v>
      </c>
      <c r="E3" s="10" t="s">
        <v>127</v>
      </c>
      <c r="F3" s="10" t="s">
        <v>128</v>
      </c>
      <c r="G3" s="10" t="s">
        <v>129</v>
      </c>
      <c r="H3" s="10" t="s">
        <v>130</v>
      </c>
      <c r="I3" s="10" t="s">
        <v>131</v>
      </c>
      <c r="J3" s="10" t="s">
        <v>132</v>
      </c>
      <c r="K3" s="10" t="s">
        <v>133</v>
      </c>
      <c r="L3" s="10" t="s">
        <v>134</v>
      </c>
      <c r="M3" s="10" t="s">
        <v>135</v>
      </c>
      <c r="N3" s="10" t="s">
        <v>136</v>
      </c>
      <c r="O3" s="10" t="s">
        <v>137</v>
      </c>
      <c r="P3" s="10" t="s">
        <v>138</v>
      </c>
      <c r="Q3" s="10" t="s">
        <v>139</v>
      </c>
      <c r="R3" s="10" t="s">
        <v>140</v>
      </c>
      <c r="S3" s="10" t="s">
        <v>141</v>
      </c>
    </row>
    <row r="4" spans="2:19" x14ac:dyDescent="0.25">
      <c r="B4" s="9" t="s">
        <v>142</v>
      </c>
      <c r="C4" s="2" t="s">
        <v>143</v>
      </c>
      <c r="D4" s="2" t="s">
        <v>144</v>
      </c>
      <c r="E4" s="2" t="s">
        <v>144</v>
      </c>
      <c r="F4" s="2" t="s">
        <v>145</v>
      </c>
      <c r="G4" s="2" t="s">
        <v>144</v>
      </c>
      <c r="H4" s="2" t="s">
        <v>146</v>
      </c>
      <c r="I4" s="2" t="s">
        <v>146</v>
      </c>
      <c r="J4" s="2" t="s">
        <v>146</v>
      </c>
      <c r="K4" s="2" t="s">
        <v>146</v>
      </c>
      <c r="L4" s="2" t="s">
        <v>146</v>
      </c>
      <c r="M4" s="2" t="s">
        <v>146</v>
      </c>
      <c r="N4" s="2" t="s">
        <v>146</v>
      </c>
      <c r="O4" s="2" t="s">
        <v>146</v>
      </c>
      <c r="P4" s="2" t="s">
        <v>146</v>
      </c>
      <c r="Q4" s="2" t="s">
        <v>146</v>
      </c>
      <c r="R4" s="2" t="s">
        <v>146</v>
      </c>
      <c r="S4" s="2" t="s">
        <v>146</v>
      </c>
    </row>
    <row r="6" spans="2:19" x14ac:dyDescent="0.25">
      <c r="B6" s="9">
        <v>1.1000000000000001</v>
      </c>
      <c r="C6" s="1">
        <v>150</v>
      </c>
      <c r="D6" s="1">
        <v>2038</v>
      </c>
      <c r="E6" s="1">
        <v>156.72000000000003</v>
      </c>
      <c r="F6" s="1">
        <v>2500</v>
      </c>
      <c r="G6" s="1">
        <v>0</v>
      </c>
      <c r="H6" s="1">
        <v>303600</v>
      </c>
      <c r="I6" s="1">
        <v>13200</v>
      </c>
      <c r="J6" s="1">
        <v>2860</v>
      </c>
      <c r="K6" s="1">
        <v>79200</v>
      </c>
      <c r="L6" s="1">
        <v>12672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</row>
    <row r="7" spans="2:19" x14ac:dyDescent="0.25">
      <c r="B7" s="9">
        <v>1.2</v>
      </c>
      <c r="C7" s="1">
        <v>540</v>
      </c>
      <c r="D7" s="1">
        <v>7686</v>
      </c>
      <c r="E7" s="1">
        <v>913.39200000000005</v>
      </c>
      <c r="F7" s="1">
        <v>2500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</row>
    <row r="8" spans="2:19" x14ac:dyDescent="0.25">
      <c r="B8" s="9">
        <v>1.3</v>
      </c>
      <c r="C8" s="1">
        <v>1050</v>
      </c>
      <c r="D8" s="1">
        <v>15838</v>
      </c>
      <c r="E8" s="1">
        <v>2669.04</v>
      </c>
      <c r="F8" s="1">
        <v>2500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</row>
    <row r="9" spans="2:19" x14ac:dyDescent="0.25">
      <c r="B9" s="9">
        <v>1.4</v>
      </c>
      <c r="C9" s="1">
        <v>1950</v>
      </c>
      <c r="D9" s="1">
        <v>33088</v>
      </c>
      <c r="E9" s="1">
        <v>8631.36</v>
      </c>
      <c r="F9" s="1">
        <v>2500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354200</v>
      </c>
      <c r="N9" s="1">
        <v>15400</v>
      </c>
      <c r="O9" s="1">
        <v>2860</v>
      </c>
      <c r="P9" s="1">
        <v>79200</v>
      </c>
      <c r="Q9" s="1">
        <v>12672</v>
      </c>
      <c r="R9" s="1">
        <v>0</v>
      </c>
      <c r="S9" s="1">
        <v>0</v>
      </c>
    </row>
    <row r="10" spans="2:19" x14ac:dyDescent="0.25">
      <c r="B10" s="9">
        <v>1.5</v>
      </c>
      <c r="C10" s="1">
        <v>1050</v>
      </c>
      <c r="D10" s="1">
        <v>15838</v>
      </c>
      <c r="E10" s="1">
        <v>1956.72</v>
      </c>
      <c r="F10" s="1">
        <v>0</v>
      </c>
      <c r="G10" s="1">
        <v>12000</v>
      </c>
      <c r="H10" s="1">
        <v>303600</v>
      </c>
      <c r="I10" s="1">
        <v>13200</v>
      </c>
      <c r="J10" s="1">
        <v>2860</v>
      </c>
      <c r="K10" s="1">
        <v>79200</v>
      </c>
      <c r="L10" s="1">
        <v>12672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</row>
    <row r="11" spans="2:19" x14ac:dyDescent="0.25">
      <c r="B11" s="9">
        <v>1.6</v>
      </c>
      <c r="C11" s="1">
        <v>1050</v>
      </c>
      <c r="D11" s="1">
        <v>15838</v>
      </c>
      <c r="E11" s="1">
        <v>2265.3919999999998</v>
      </c>
      <c r="F11" s="1">
        <v>0</v>
      </c>
      <c r="G11" s="1">
        <v>6800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</row>
    <row r="12" spans="2:19" x14ac:dyDescent="0.25">
      <c r="B12" s="9">
        <v>1.7</v>
      </c>
      <c r="C12" s="1">
        <v>1050</v>
      </c>
      <c r="D12" s="1">
        <v>15838</v>
      </c>
      <c r="E12" s="1">
        <v>2669.04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</row>
    <row r="13" spans="2:19" x14ac:dyDescent="0.25">
      <c r="B13" s="9">
        <v>1.8</v>
      </c>
      <c r="C13" s="1">
        <v>1950</v>
      </c>
      <c r="D13" s="1">
        <v>33088</v>
      </c>
      <c r="E13" s="1">
        <v>8631.36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354200</v>
      </c>
      <c r="N13" s="1">
        <v>15400</v>
      </c>
      <c r="O13" s="1">
        <v>2860</v>
      </c>
      <c r="P13" s="1">
        <v>79200</v>
      </c>
      <c r="Q13" s="1">
        <v>12672</v>
      </c>
      <c r="R13" s="1">
        <v>0</v>
      </c>
      <c r="S13" s="1">
        <v>0</v>
      </c>
    </row>
    <row r="14" spans="2:19" x14ac:dyDescent="0.25">
      <c r="B14" s="9" t="s">
        <v>147</v>
      </c>
      <c r="C14" s="1">
        <v>1050</v>
      </c>
      <c r="D14" s="1">
        <v>14000</v>
      </c>
      <c r="E14" s="1">
        <v>118.72000000000001</v>
      </c>
      <c r="F14" s="1">
        <v>0</v>
      </c>
      <c r="G14" s="1">
        <v>12000</v>
      </c>
      <c r="H14" s="1">
        <v>303600</v>
      </c>
      <c r="I14" s="1">
        <v>13200</v>
      </c>
      <c r="J14" s="1">
        <v>2860</v>
      </c>
      <c r="K14" s="1">
        <v>79200</v>
      </c>
      <c r="L14" s="1">
        <v>12672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</row>
    <row r="15" spans="2:19" x14ac:dyDescent="0.25">
      <c r="B15" s="9" t="s">
        <v>148</v>
      </c>
      <c r="C15" s="1">
        <v>1050</v>
      </c>
      <c r="D15" s="1">
        <v>14000</v>
      </c>
      <c r="E15" s="1">
        <v>427.39200000000005</v>
      </c>
      <c r="F15" s="1">
        <v>0</v>
      </c>
      <c r="G15" s="1">
        <v>6800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2:19" x14ac:dyDescent="0.25">
      <c r="B16" s="9" t="s">
        <v>149</v>
      </c>
      <c r="C16" s="1">
        <v>1050</v>
      </c>
      <c r="D16" s="1">
        <v>14000</v>
      </c>
      <c r="E16" s="1">
        <v>831.04000000000008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2:19" x14ac:dyDescent="0.25">
      <c r="B17" s="9" t="s">
        <v>150</v>
      </c>
      <c r="C17" s="1">
        <v>1950</v>
      </c>
      <c r="D17" s="1">
        <v>26000</v>
      </c>
      <c r="E17" s="1">
        <v>1543.3600000000001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354200</v>
      </c>
      <c r="N17" s="1">
        <v>15400</v>
      </c>
      <c r="O17" s="1">
        <v>2860</v>
      </c>
      <c r="P17" s="1">
        <v>79200</v>
      </c>
      <c r="Q17" s="1">
        <v>12672</v>
      </c>
      <c r="R17" s="1">
        <v>0</v>
      </c>
      <c r="S17" s="1">
        <v>0</v>
      </c>
    </row>
    <row r="18" spans="2:19" x14ac:dyDescent="0.25">
      <c r="B18" s="9" t="s">
        <v>151</v>
      </c>
      <c r="C18" s="1">
        <v>150</v>
      </c>
      <c r="D18" s="1">
        <v>2038</v>
      </c>
      <c r="E18" s="1">
        <v>156.72000000000003</v>
      </c>
      <c r="F18" s="1">
        <v>2500</v>
      </c>
      <c r="G18" s="1">
        <v>0</v>
      </c>
      <c r="H18" s="1">
        <v>303600</v>
      </c>
      <c r="I18" s="1">
        <v>13200</v>
      </c>
      <c r="J18" s="1">
        <v>2860</v>
      </c>
      <c r="K18" s="1">
        <v>79200</v>
      </c>
      <c r="L18" s="1">
        <v>12672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2:19" x14ac:dyDescent="0.25">
      <c r="B19" s="9" t="s">
        <v>152</v>
      </c>
      <c r="C19" s="1">
        <v>540</v>
      </c>
      <c r="D19" s="1">
        <v>7200</v>
      </c>
      <c r="E19" s="1">
        <v>427.39200000000005</v>
      </c>
      <c r="F19" s="1">
        <v>2500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2:19" x14ac:dyDescent="0.25">
      <c r="B20" s="9" t="s">
        <v>153</v>
      </c>
      <c r="C20" s="1">
        <v>1050</v>
      </c>
      <c r="D20" s="1">
        <v>14000</v>
      </c>
      <c r="E20" s="1">
        <v>831.04000000000008</v>
      </c>
      <c r="F20" s="1">
        <v>2500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2:19" x14ac:dyDescent="0.25">
      <c r="B21" s="9" t="s">
        <v>154</v>
      </c>
      <c r="C21" s="1">
        <v>1950</v>
      </c>
      <c r="D21" s="1">
        <v>26000</v>
      </c>
      <c r="E21" s="1">
        <v>1543.3600000000001</v>
      </c>
      <c r="F21" s="1">
        <v>2500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354200</v>
      </c>
      <c r="N21" s="1">
        <v>15400</v>
      </c>
      <c r="O21" s="1">
        <v>2860</v>
      </c>
      <c r="P21" s="1">
        <v>79200</v>
      </c>
      <c r="Q21" s="1">
        <v>12672</v>
      </c>
      <c r="R21" s="1">
        <v>828000</v>
      </c>
      <c r="S21" s="1">
        <v>36000</v>
      </c>
    </row>
    <row r="22" spans="2:19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x14ac:dyDescent="0.25">
      <c r="C23" s="1">
        <v>85</v>
      </c>
      <c r="D23" s="1">
        <v>721</v>
      </c>
      <c r="E23" s="1">
        <v>87.720000000000013</v>
      </c>
      <c r="F23" s="1">
        <v>0</v>
      </c>
      <c r="G23" s="1">
        <v>0</v>
      </c>
      <c r="H23" s="1">
        <v>170200</v>
      </c>
      <c r="I23" s="1">
        <v>7400</v>
      </c>
      <c r="J23" s="1">
        <v>1592.5</v>
      </c>
      <c r="K23" s="1">
        <v>44100</v>
      </c>
      <c r="L23" s="1">
        <v>7104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2:19" x14ac:dyDescent="0.25">
      <c r="B24" s="9" t="s">
        <v>155</v>
      </c>
      <c r="C24" s="1">
        <v>306</v>
      </c>
      <c r="D24" s="1">
        <v>2520</v>
      </c>
      <c r="E24" s="1">
        <v>240.19200000000006</v>
      </c>
      <c r="F24" s="1">
        <v>0</v>
      </c>
      <c r="G24" s="1">
        <v>0</v>
      </c>
      <c r="H24" s="1">
        <v>96600</v>
      </c>
      <c r="I24" s="1">
        <v>4200</v>
      </c>
      <c r="J24" s="1">
        <v>910</v>
      </c>
      <c r="K24" s="1">
        <v>25200</v>
      </c>
      <c r="L24" s="1">
        <v>4032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</row>
    <row r="25" spans="2:19" x14ac:dyDescent="0.25">
      <c r="B25" s="9" t="s">
        <v>156</v>
      </c>
      <c r="C25" s="1">
        <v>595</v>
      </c>
      <c r="D25" s="1">
        <v>4900</v>
      </c>
      <c r="E25" s="1">
        <v>467.04000000000008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</row>
    <row r="26" spans="2:19" x14ac:dyDescent="0.25">
      <c r="B26" s="9" t="s">
        <v>157</v>
      </c>
      <c r="C26" s="1">
        <v>1105</v>
      </c>
      <c r="D26" s="1">
        <v>9100</v>
      </c>
      <c r="E26" s="1">
        <v>867.36000000000013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310500</v>
      </c>
      <c r="N26" s="1">
        <v>13500</v>
      </c>
      <c r="O26" s="1">
        <v>1592.5</v>
      </c>
      <c r="P26" s="1">
        <v>44100</v>
      </c>
      <c r="Q26" s="1">
        <v>7104</v>
      </c>
      <c r="R26" s="1">
        <v>0</v>
      </c>
      <c r="S26" s="1">
        <v>0</v>
      </c>
    </row>
    <row r="27" spans="2:19" x14ac:dyDescent="0.25">
      <c r="B27" s="9" t="s">
        <v>158</v>
      </c>
      <c r="C27" s="1">
        <v>1700</v>
      </c>
      <c r="D27" s="1">
        <v>14000</v>
      </c>
      <c r="E27" s="1">
        <v>1334.4000000000003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795800</v>
      </c>
      <c r="N27" s="1">
        <v>34600</v>
      </c>
      <c r="O27" s="1">
        <v>3445</v>
      </c>
      <c r="P27" s="1">
        <v>95400</v>
      </c>
      <c r="Q27" s="1">
        <v>15360</v>
      </c>
      <c r="R27" s="1">
        <v>0</v>
      </c>
      <c r="S27" s="1">
        <v>0</v>
      </c>
    </row>
    <row r="28" spans="2:19" x14ac:dyDescent="0.25">
      <c r="B28" s="9" t="s">
        <v>159</v>
      </c>
      <c r="C28" s="1">
        <v>2210</v>
      </c>
      <c r="D28" s="1">
        <v>18200</v>
      </c>
      <c r="E28" s="1">
        <v>1734.7200000000003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1340900</v>
      </c>
      <c r="N28" s="1">
        <v>58300</v>
      </c>
      <c r="O28" s="1">
        <v>5037.5</v>
      </c>
      <c r="P28" s="1">
        <v>139500</v>
      </c>
      <c r="Q28" s="1">
        <v>22368</v>
      </c>
      <c r="R28" s="1">
        <v>0</v>
      </c>
      <c r="S28" s="1">
        <v>0</v>
      </c>
    </row>
    <row r="29" spans="2:19" x14ac:dyDescent="0.25">
      <c r="B29" s="9" t="s">
        <v>160</v>
      </c>
      <c r="C29" s="1">
        <v>306</v>
      </c>
      <c r="D29" s="1">
        <v>2520</v>
      </c>
      <c r="E29" s="1">
        <v>240.19200000000006</v>
      </c>
      <c r="F29" s="1">
        <v>0</v>
      </c>
      <c r="G29" s="1">
        <v>0</v>
      </c>
      <c r="H29" s="1">
        <v>96600</v>
      </c>
      <c r="I29" s="1">
        <v>4200</v>
      </c>
      <c r="J29" s="1">
        <v>910</v>
      </c>
      <c r="K29" s="1">
        <v>25200</v>
      </c>
      <c r="L29" s="1">
        <v>4032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</row>
    <row r="30" spans="2:19" x14ac:dyDescent="0.25">
      <c r="B30" s="9" t="s">
        <v>161</v>
      </c>
      <c r="C30" s="1">
        <v>595</v>
      </c>
      <c r="D30" s="1">
        <v>4900</v>
      </c>
      <c r="E30" s="1">
        <v>467.04000000000008</v>
      </c>
      <c r="F30" s="1">
        <v>756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434700.00000000006</v>
      </c>
      <c r="S30" s="1">
        <v>18900.000000000004</v>
      </c>
    </row>
    <row r="31" spans="2:19" x14ac:dyDescent="0.25">
      <c r="B31" s="9" t="s">
        <v>162</v>
      </c>
      <c r="C31" s="1">
        <v>1105</v>
      </c>
      <c r="D31" s="1">
        <v>9100</v>
      </c>
      <c r="E31" s="1">
        <v>867.36000000000013</v>
      </c>
      <c r="F31" s="1">
        <v>1890.0000000000002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310500</v>
      </c>
      <c r="N31" s="1">
        <v>13500</v>
      </c>
      <c r="O31" s="1">
        <v>1592.5</v>
      </c>
      <c r="P31" s="1">
        <v>44100</v>
      </c>
      <c r="Q31" s="1">
        <v>7104</v>
      </c>
      <c r="R31" s="1">
        <v>724500</v>
      </c>
      <c r="S31" s="1">
        <v>31500</v>
      </c>
    </row>
    <row r="32" spans="2:19" x14ac:dyDescent="0.25">
      <c r="B32" s="9" t="s">
        <v>163</v>
      </c>
      <c r="C32" s="1">
        <v>1700</v>
      </c>
      <c r="D32" s="1">
        <v>14000</v>
      </c>
      <c r="E32" s="1">
        <v>1334.4000000000003</v>
      </c>
      <c r="F32" s="1">
        <v>1050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917700</v>
      </c>
      <c r="N32" s="1">
        <v>39900</v>
      </c>
      <c r="O32" s="1">
        <v>3445</v>
      </c>
      <c r="P32" s="1">
        <v>95400</v>
      </c>
      <c r="Q32" s="1">
        <v>15360</v>
      </c>
      <c r="R32" s="1">
        <v>1304100</v>
      </c>
      <c r="S32" s="1">
        <v>56700</v>
      </c>
    </row>
    <row r="33" spans="2:19" x14ac:dyDescent="0.25">
      <c r="B33" s="9">
        <v>2.1</v>
      </c>
      <c r="C33" s="1">
        <v>2210</v>
      </c>
      <c r="D33" s="1">
        <v>18200</v>
      </c>
      <c r="E33" s="1">
        <v>1734.7200000000003</v>
      </c>
      <c r="F33" s="1">
        <v>1575.0000000000002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1520300</v>
      </c>
      <c r="N33" s="1">
        <v>66100</v>
      </c>
      <c r="O33" s="1">
        <v>5037.5</v>
      </c>
      <c r="P33" s="1">
        <v>139500</v>
      </c>
      <c r="Q33" s="1">
        <v>22368</v>
      </c>
      <c r="R33" s="1">
        <v>1883700</v>
      </c>
      <c r="S33" s="1">
        <v>81900</v>
      </c>
    </row>
    <row r="34" spans="2:19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x14ac:dyDescent="0.25">
      <c r="B35" s="9" t="s">
        <v>164</v>
      </c>
      <c r="C35" s="1">
        <v>150</v>
      </c>
      <c r="D35" s="1">
        <v>2038</v>
      </c>
      <c r="E35" s="1">
        <v>156.72000000000003</v>
      </c>
      <c r="F35" s="1">
        <v>2500</v>
      </c>
      <c r="G35" s="1">
        <v>0</v>
      </c>
      <c r="H35" s="1">
        <v>303600</v>
      </c>
      <c r="I35" s="1">
        <v>13200</v>
      </c>
      <c r="J35" s="1">
        <v>2860</v>
      </c>
      <c r="K35" s="1">
        <v>79200</v>
      </c>
      <c r="L35" s="1">
        <v>12672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</row>
    <row r="36" spans="2:19" x14ac:dyDescent="0.25">
      <c r="B36" s="9" t="s">
        <v>165</v>
      </c>
      <c r="C36" s="1">
        <v>1050</v>
      </c>
      <c r="D36" s="1">
        <v>15838</v>
      </c>
      <c r="E36" s="1">
        <v>2669.04</v>
      </c>
      <c r="F36" s="1">
        <v>2125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</row>
    <row r="37" spans="2:19" x14ac:dyDescent="0.25">
      <c r="B37" s="9" t="s">
        <v>166</v>
      </c>
      <c r="C37" s="1">
        <v>1950</v>
      </c>
      <c r="D37" s="1">
        <v>33088</v>
      </c>
      <c r="E37" s="1">
        <v>8631.36</v>
      </c>
      <c r="F37" s="1">
        <v>1750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354200</v>
      </c>
      <c r="N37" s="1">
        <v>15400</v>
      </c>
      <c r="O37" s="1">
        <v>2860</v>
      </c>
      <c r="P37" s="1">
        <v>79200</v>
      </c>
      <c r="Q37" s="1">
        <v>12672</v>
      </c>
      <c r="R37" s="1">
        <v>0</v>
      </c>
      <c r="S37" s="1">
        <v>0</v>
      </c>
    </row>
    <row r="38" spans="2:19" x14ac:dyDescent="0.25">
      <c r="B38" s="9" t="s">
        <v>167</v>
      </c>
      <c r="C38" s="1">
        <v>150</v>
      </c>
      <c r="D38" s="1">
        <v>2038</v>
      </c>
      <c r="E38" s="1">
        <v>156.72000000000003</v>
      </c>
      <c r="F38" s="1">
        <v>2500</v>
      </c>
      <c r="G38" s="1">
        <v>0</v>
      </c>
      <c r="H38" s="1">
        <v>303600</v>
      </c>
      <c r="I38" s="1">
        <v>13200</v>
      </c>
      <c r="J38" s="1">
        <v>2860</v>
      </c>
      <c r="K38" s="1">
        <v>79200</v>
      </c>
      <c r="L38" s="1">
        <v>12672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</row>
    <row r="39" spans="2:19" x14ac:dyDescent="0.25">
      <c r="B39" s="9" t="s">
        <v>168</v>
      </c>
      <c r="C39" s="1">
        <v>1050</v>
      </c>
      <c r="D39" s="1">
        <v>14000</v>
      </c>
      <c r="E39" s="1">
        <v>831.04000000000008</v>
      </c>
      <c r="F39" s="1">
        <v>2125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</row>
    <row r="40" spans="2:19" x14ac:dyDescent="0.25">
      <c r="B40" s="9" t="s">
        <v>169</v>
      </c>
      <c r="C40" s="1">
        <v>1950</v>
      </c>
      <c r="D40" s="1">
        <v>26000</v>
      </c>
      <c r="E40" s="1">
        <v>1543.3600000000001</v>
      </c>
      <c r="F40" s="1">
        <v>1750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354200</v>
      </c>
      <c r="N40" s="1">
        <v>15400</v>
      </c>
      <c r="O40" s="1">
        <v>2860</v>
      </c>
      <c r="P40" s="1">
        <v>79200</v>
      </c>
      <c r="Q40" s="1">
        <v>12672</v>
      </c>
      <c r="R40" s="1">
        <v>0</v>
      </c>
      <c r="S40" s="1">
        <v>0</v>
      </c>
    </row>
    <row r="41" spans="2:19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B42" s="9" t="s">
        <v>170</v>
      </c>
      <c r="C42" s="1">
        <v>450</v>
      </c>
      <c r="D42" s="1">
        <v>6338</v>
      </c>
      <c r="E42" s="1">
        <v>456.72</v>
      </c>
      <c r="F42" s="1">
        <v>0</v>
      </c>
      <c r="G42" s="1">
        <v>4000</v>
      </c>
      <c r="H42" s="1">
        <v>303600</v>
      </c>
      <c r="I42" s="1">
        <v>13200</v>
      </c>
      <c r="J42" s="1">
        <v>2860</v>
      </c>
      <c r="K42" s="1">
        <v>79200</v>
      </c>
      <c r="L42" s="1">
        <v>12672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2:19" x14ac:dyDescent="0.25">
      <c r="B43" s="9" t="s">
        <v>171</v>
      </c>
      <c r="C43" s="1">
        <v>750</v>
      </c>
      <c r="D43" s="1">
        <v>10938</v>
      </c>
      <c r="E43" s="1">
        <v>1056.72</v>
      </c>
      <c r="F43" s="1">
        <v>0</v>
      </c>
      <c r="G43" s="1">
        <v>8000</v>
      </c>
      <c r="H43" s="1">
        <v>303600</v>
      </c>
      <c r="I43" s="1">
        <v>13200</v>
      </c>
      <c r="J43" s="1">
        <v>2860</v>
      </c>
      <c r="K43" s="1">
        <v>79200</v>
      </c>
      <c r="L43" s="1">
        <v>12672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2:19" x14ac:dyDescent="0.25">
      <c r="B44" s="9" t="s">
        <v>172</v>
      </c>
      <c r="C44" s="1">
        <v>150</v>
      </c>
      <c r="D44" s="1">
        <v>2038</v>
      </c>
      <c r="E44" s="1">
        <v>156.72000000000003</v>
      </c>
      <c r="F44" s="1">
        <v>2500</v>
      </c>
      <c r="G44" s="1">
        <v>0</v>
      </c>
      <c r="H44" s="1">
        <v>303600</v>
      </c>
      <c r="I44" s="1">
        <v>13200</v>
      </c>
      <c r="J44" s="1">
        <v>2860</v>
      </c>
      <c r="K44" s="1">
        <v>79200</v>
      </c>
      <c r="L44" s="1">
        <v>12672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</row>
    <row r="45" spans="2:19" x14ac:dyDescent="0.25">
      <c r="B45" s="9" t="s">
        <v>173</v>
      </c>
      <c r="C45" s="1">
        <v>1350</v>
      </c>
      <c r="D45" s="1">
        <v>21188</v>
      </c>
      <c r="E45" s="1">
        <v>4019.04</v>
      </c>
      <c r="F45" s="1">
        <v>0</v>
      </c>
      <c r="G45" s="1">
        <v>4000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</row>
    <row r="46" spans="2:19" x14ac:dyDescent="0.25">
      <c r="B46" s="9" t="s">
        <v>174</v>
      </c>
      <c r="C46" s="1">
        <v>1650</v>
      </c>
      <c r="D46" s="1">
        <v>26988</v>
      </c>
      <c r="E46" s="1">
        <v>5819.04</v>
      </c>
      <c r="F46" s="1">
        <v>0</v>
      </c>
      <c r="G46" s="1">
        <v>8000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</row>
    <row r="47" spans="2:19" x14ac:dyDescent="0.25">
      <c r="B47" s="9" t="s">
        <v>175</v>
      </c>
      <c r="C47" s="1">
        <v>1050</v>
      </c>
      <c r="D47" s="1">
        <v>15838</v>
      </c>
      <c r="E47" s="1">
        <v>2669.04</v>
      </c>
      <c r="F47" s="1">
        <v>2500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</row>
    <row r="48" spans="2:19" x14ac:dyDescent="0.25">
      <c r="B48" s="9" t="s">
        <v>176</v>
      </c>
      <c r="C48" s="1">
        <v>1350</v>
      </c>
      <c r="D48" s="1">
        <v>18000</v>
      </c>
      <c r="E48" s="1">
        <v>831.04000000000008</v>
      </c>
      <c r="F48" s="1">
        <v>0</v>
      </c>
      <c r="G48" s="1">
        <v>4000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</row>
    <row r="49" spans="2:19" x14ac:dyDescent="0.25">
      <c r="B49" s="9" t="s">
        <v>177</v>
      </c>
      <c r="C49" s="1">
        <v>1650</v>
      </c>
      <c r="D49" s="1">
        <v>22000</v>
      </c>
      <c r="E49" s="1">
        <v>831.04000000000008</v>
      </c>
      <c r="F49" s="1">
        <v>0</v>
      </c>
      <c r="G49" s="1">
        <v>8000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2:19" x14ac:dyDescent="0.25">
      <c r="B50" s="9" t="s">
        <v>178</v>
      </c>
      <c r="C50" s="1">
        <v>1050</v>
      </c>
      <c r="D50" s="1">
        <v>14000</v>
      </c>
      <c r="E50" s="1">
        <v>831.04000000000008</v>
      </c>
      <c r="F50" s="1">
        <v>2500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</row>
    <row r="55" spans="2:19" ht="45" x14ac:dyDescent="0.25">
      <c r="B55" s="9" t="s">
        <v>124</v>
      </c>
      <c r="C55" s="10" t="s">
        <v>125</v>
      </c>
      <c r="D55" s="10" t="s">
        <v>126</v>
      </c>
      <c r="E55" s="10" t="s">
        <v>127</v>
      </c>
      <c r="F55" s="10" t="s">
        <v>128</v>
      </c>
      <c r="G55" s="10" t="s">
        <v>129</v>
      </c>
      <c r="H55" s="10" t="s">
        <v>130</v>
      </c>
      <c r="I55" s="10" t="s">
        <v>131</v>
      </c>
      <c r="J55" s="10" t="s">
        <v>132</v>
      </c>
      <c r="K55" s="10" t="s">
        <v>133</v>
      </c>
      <c r="L55" s="10" t="s">
        <v>134</v>
      </c>
      <c r="M55" s="10" t="s">
        <v>135</v>
      </c>
      <c r="N55" s="10" t="s">
        <v>136</v>
      </c>
      <c r="O55" s="10" t="s">
        <v>137</v>
      </c>
      <c r="P55" s="10" t="s">
        <v>138</v>
      </c>
      <c r="Q55" s="10" t="s">
        <v>139</v>
      </c>
      <c r="R55" s="10" t="s">
        <v>140</v>
      </c>
      <c r="S55" s="10" t="s">
        <v>141</v>
      </c>
    </row>
    <row r="56" spans="2:19" ht="60" x14ac:dyDescent="0.25">
      <c r="B56" s="9" t="s">
        <v>142</v>
      </c>
      <c r="C56" s="10" t="s">
        <v>179</v>
      </c>
      <c r="D56" s="10" t="s">
        <v>179</v>
      </c>
      <c r="E56" s="10" t="s">
        <v>179</v>
      </c>
      <c r="F56" s="10" t="s">
        <v>179</v>
      </c>
      <c r="G56" s="10" t="s">
        <v>179</v>
      </c>
      <c r="H56" s="10" t="s">
        <v>179</v>
      </c>
      <c r="I56" s="10" t="s">
        <v>179</v>
      </c>
      <c r="J56" s="10" t="s">
        <v>179</v>
      </c>
      <c r="K56" s="10" t="s">
        <v>179</v>
      </c>
      <c r="L56" s="10" t="s">
        <v>179</v>
      </c>
      <c r="M56" s="10" t="s">
        <v>179</v>
      </c>
      <c r="N56" s="10" t="s">
        <v>179</v>
      </c>
      <c r="O56" s="10" t="s">
        <v>179</v>
      </c>
      <c r="P56" s="10" t="s">
        <v>179</v>
      </c>
      <c r="Q56" s="10" t="s">
        <v>179</v>
      </c>
      <c r="R56" s="10" t="s">
        <v>179</v>
      </c>
      <c r="S56" s="10" t="s">
        <v>179</v>
      </c>
    </row>
    <row r="58" spans="2:19" x14ac:dyDescent="0.25">
      <c r="B58" s="9">
        <v>1.1000000000000001</v>
      </c>
      <c r="C58" s="1">
        <v>0</v>
      </c>
      <c r="D58" s="1">
        <v>1.4243293927538696</v>
      </c>
      <c r="E58" s="1">
        <v>0.10952939275386972</v>
      </c>
      <c r="F58" s="1">
        <v>158.80145432896751</v>
      </c>
      <c r="G58" s="1">
        <v>0</v>
      </c>
      <c r="H58" s="1">
        <v>-8.0044225208368776</v>
      </c>
      <c r="I58" s="1">
        <v>-2.3926262969892842</v>
      </c>
      <c r="J58" s="1">
        <v>-11.021751148154449</v>
      </c>
      <c r="K58" s="1">
        <v>5.4307705392073489</v>
      </c>
      <c r="L58" s="1">
        <v>7.6114985541758795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</row>
    <row r="59" spans="2:19" x14ac:dyDescent="0.25">
      <c r="B59" s="9">
        <v>1.2</v>
      </c>
      <c r="C59" s="1">
        <v>0</v>
      </c>
      <c r="D59" s="1">
        <v>5.3716367579520323</v>
      </c>
      <c r="E59" s="1">
        <v>0.63835675795203273</v>
      </c>
      <c r="F59" s="1">
        <v>158.80145432896751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</row>
    <row r="60" spans="2:19" x14ac:dyDescent="0.25">
      <c r="B60" s="9">
        <v>1.3</v>
      </c>
      <c r="C60" s="1">
        <v>0</v>
      </c>
      <c r="D60" s="1">
        <v>11.068954328967513</v>
      </c>
      <c r="E60" s="1">
        <v>1.8653543289675114</v>
      </c>
      <c r="F60" s="1">
        <v>158.80145432896751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</row>
    <row r="61" spans="2:19" x14ac:dyDescent="0.25">
      <c r="B61" s="9">
        <v>1.4</v>
      </c>
      <c r="C61" s="1">
        <v>0</v>
      </c>
      <c r="D61" s="1">
        <v>23.124735499234561</v>
      </c>
      <c r="E61" s="1">
        <v>6.0323354992345637</v>
      </c>
      <c r="F61" s="1">
        <v>158.80145432896751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9.3384929409763568</v>
      </c>
      <c r="N61" s="1">
        <v>2.7913973464874982</v>
      </c>
      <c r="O61" s="1">
        <v>11.021751148154449</v>
      </c>
      <c r="P61" s="1">
        <v>-5.4307705392073489</v>
      </c>
      <c r="Q61" s="1">
        <v>-7.6114985541758795</v>
      </c>
      <c r="R61" s="1">
        <v>0</v>
      </c>
      <c r="S61" s="1">
        <v>0</v>
      </c>
    </row>
    <row r="62" spans="2:19" x14ac:dyDescent="0.25">
      <c r="B62" s="9">
        <v>1.5</v>
      </c>
      <c r="C62" s="1">
        <v>0</v>
      </c>
      <c r="D62" s="1">
        <v>11.068954328967513</v>
      </c>
      <c r="E62" s="1">
        <v>1.3675239496513012</v>
      </c>
      <c r="F62" s="1">
        <v>0</v>
      </c>
      <c r="G62" s="1">
        <v>11.468787208708962</v>
      </c>
      <c r="H62" s="1">
        <v>-8.0044225208368776</v>
      </c>
      <c r="I62" s="1">
        <v>-2.3926262969892842</v>
      </c>
      <c r="J62" s="1">
        <v>-11.021751148154449</v>
      </c>
      <c r="K62" s="1">
        <v>5.4307705392073489</v>
      </c>
      <c r="L62" s="1">
        <v>7.6114985541758795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</row>
    <row r="63" spans="2:19" x14ac:dyDescent="0.25">
      <c r="B63" s="9">
        <v>1.6</v>
      </c>
      <c r="C63" s="1">
        <v>0</v>
      </c>
      <c r="D63" s="1">
        <v>11.068954328967513</v>
      </c>
      <c r="E63" s="1">
        <v>1.5832504473549922</v>
      </c>
      <c r="F63" s="1">
        <v>0</v>
      </c>
      <c r="G63" s="1">
        <v>6.4989794182684131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</row>
    <row r="64" spans="2:19" x14ac:dyDescent="0.25">
      <c r="B64" s="9">
        <v>1.7</v>
      </c>
      <c r="C64" s="1">
        <v>0</v>
      </c>
      <c r="D64" s="1">
        <v>11.068954328967513</v>
      </c>
      <c r="E64" s="1">
        <v>1.8653543289675114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</row>
    <row r="65" spans="2:19" x14ac:dyDescent="0.25">
      <c r="B65" s="9">
        <v>1.8</v>
      </c>
      <c r="C65" s="1">
        <v>0</v>
      </c>
      <c r="D65" s="1">
        <v>23.124735499234561</v>
      </c>
      <c r="E65" s="1">
        <v>6.0323354992345637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9.3384929409763568</v>
      </c>
      <c r="N65" s="1">
        <v>2.7913973464874982</v>
      </c>
      <c r="O65" s="1">
        <v>11.021751148154449</v>
      </c>
      <c r="P65" s="1">
        <v>-5.4307705392073489</v>
      </c>
      <c r="Q65" s="1">
        <v>-7.6114985541758795</v>
      </c>
      <c r="R65" s="1">
        <v>0</v>
      </c>
      <c r="S65" s="1">
        <v>0</v>
      </c>
    </row>
    <row r="66" spans="2:19" x14ac:dyDescent="0.25">
      <c r="B66" s="9" t="s">
        <v>147</v>
      </c>
      <c r="C66" s="1">
        <v>74.231374383398531</v>
      </c>
      <c r="D66" s="1">
        <v>9.7844021092022455</v>
      </c>
      <c r="E66" s="1">
        <v>8.2971729886035045E-2</v>
      </c>
      <c r="F66" s="1">
        <v>0</v>
      </c>
      <c r="G66" s="1">
        <v>11.468787208708962</v>
      </c>
      <c r="H66" s="1">
        <v>-8.0044225208368776</v>
      </c>
      <c r="I66" s="1">
        <v>-2.3926262969892842</v>
      </c>
      <c r="J66" s="1">
        <v>-11.021751148154449</v>
      </c>
      <c r="K66" s="1">
        <v>5.4307705392073489</v>
      </c>
      <c r="L66" s="1">
        <v>7.6114985541758795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</row>
    <row r="67" spans="2:19" x14ac:dyDescent="0.25">
      <c r="B67" s="9" t="s">
        <v>148</v>
      </c>
      <c r="C67" s="1">
        <v>74.231374383398531</v>
      </c>
      <c r="D67" s="1">
        <v>9.7844021092022455</v>
      </c>
      <c r="E67" s="1">
        <v>0.2986982275897262</v>
      </c>
      <c r="F67" s="1">
        <v>0</v>
      </c>
      <c r="G67" s="1">
        <v>6.4989794182684131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</row>
    <row r="68" spans="2:19" x14ac:dyDescent="0.25">
      <c r="B68" s="9" t="s">
        <v>149</v>
      </c>
      <c r="C68" s="1">
        <v>74.231374383398531</v>
      </c>
      <c r="D68" s="1">
        <v>9.7844021092022455</v>
      </c>
      <c r="E68" s="1">
        <v>0.58080210920224529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</row>
    <row r="69" spans="2:19" x14ac:dyDescent="0.25">
      <c r="B69" s="9" t="s">
        <v>150</v>
      </c>
      <c r="C69" s="1">
        <v>99.506718829732947</v>
      </c>
      <c r="D69" s="1">
        <v>18.171032488518453</v>
      </c>
      <c r="E69" s="1">
        <v>1.0786324885184555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9.3384929409763568</v>
      </c>
      <c r="N69" s="1">
        <v>2.7913973464874982</v>
      </c>
      <c r="O69" s="1">
        <v>11.021751148154449</v>
      </c>
      <c r="P69" s="1">
        <v>-5.4307705392073489</v>
      </c>
      <c r="Q69" s="1">
        <v>-7.6114985541758795</v>
      </c>
      <c r="R69" s="1">
        <v>0</v>
      </c>
      <c r="S69" s="1">
        <v>0</v>
      </c>
    </row>
    <row r="70" spans="2:19" x14ac:dyDescent="0.25">
      <c r="B70" s="9" t="s">
        <v>151</v>
      </c>
      <c r="C70" s="1">
        <v>0</v>
      </c>
      <c r="D70" s="1">
        <v>1.4243293927538696</v>
      </c>
      <c r="E70" s="1">
        <v>0.10952939275386972</v>
      </c>
      <c r="F70" s="1">
        <v>158.80145432896751</v>
      </c>
      <c r="G70" s="1">
        <v>0</v>
      </c>
      <c r="H70" s="1">
        <v>-8.0044225208368776</v>
      </c>
      <c r="I70" s="1">
        <v>-2.3926262969892842</v>
      </c>
      <c r="J70" s="1">
        <v>-11.021751148154449</v>
      </c>
      <c r="K70" s="1">
        <v>5.4307705392073489</v>
      </c>
      <c r="L70" s="1">
        <v>7.6114985541758795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</row>
    <row r="71" spans="2:19" x14ac:dyDescent="0.25">
      <c r="B71" s="9" t="s">
        <v>152</v>
      </c>
      <c r="C71" s="1">
        <v>23.393646878720872</v>
      </c>
      <c r="D71" s="1">
        <v>5.0319782275897262</v>
      </c>
      <c r="E71" s="1">
        <v>0.2986982275897262</v>
      </c>
      <c r="F71" s="1">
        <v>158.80145432896751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</row>
    <row r="72" spans="2:19" x14ac:dyDescent="0.25">
      <c r="B72" s="9" t="s">
        <v>153</v>
      </c>
      <c r="C72" s="1">
        <v>45.487646708623913</v>
      </c>
      <c r="D72" s="1">
        <v>9.7844021092022455</v>
      </c>
      <c r="E72" s="1">
        <v>0.58080210920224529</v>
      </c>
      <c r="F72" s="1">
        <v>158.80145432896751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</row>
    <row r="73" spans="2:19" x14ac:dyDescent="0.25">
      <c r="B73" s="9" t="s">
        <v>154</v>
      </c>
      <c r="C73" s="1">
        <v>93.805813063446166</v>
      </c>
      <c r="D73" s="1">
        <v>18.171032488518453</v>
      </c>
      <c r="E73" s="1">
        <v>1.0786324885184555</v>
      </c>
      <c r="F73" s="1">
        <v>158.80145432896751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9.3384929409763568</v>
      </c>
      <c r="N73" s="1">
        <v>2.7913973464874982</v>
      </c>
      <c r="O73" s="1">
        <v>11.021751148154449</v>
      </c>
      <c r="P73" s="1">
        <v>-5.4307705392073489</v>
      </c>
      <c r="Q73" s="1">
        <v>-7.6114985541758795</v>
      </c>
      <c r="R73" s="1">
        <v>21.830243238646027</v>
      </c>
      <c r="S73" s="1">
        <v>6.5253444463344117</v>
      </c>
    </row>
    <row r="74" spans="2:19" x14ac:dyDescent="0.25"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</row>
    <row r="75" spans="2:19" x14ac:dyDescent="0.25">
      <c r="C75" s="1">
        <v>0</v>
      </c>
      <c r="D75" s="1">
        <v>1.4969220565942394</v>
      </c>
      <c r="E75" s="1">
        <v>0.18212205659423955</v>
      </c>
      <c r="F75" s="1">
        <v>0</v>
      </c>
      <c r="G75" s="1">
        <v>0</v>
      </c>
      <c r="H75" s="1">
        <v>-13.330469934310258</v>
      </c>
      <c r="I75" s="1">
        <v>-3.9846513390601319</v>
      </c>
      <c r="J75" s="1">
        <v>-18.231469492167761</v>
      </c>
      <c r="K75" s="1">
        <v>8.9832301667508858</v>
      </c>
      <c r="L75" s="1">
        <v>4.2670522197652661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</row>
    <row r="76" spans="2:19" x14ac:dyDescent="0.25">
      <c r="B76" s="9" t="s">
        <v>155</v>
      </c>
      <c r="C76" s="1">
        <v>190.38024254674079</v>
      </c>
      <c r="D76" s="1">
        <v>5.2319605861546234</v>
      </c>
      <c r="E76" s="1">
        <v>0.49868058615462368</v>
      </c>
      <c r="F76" s="1">
        <v>0</v>
      </c>
      <c r="G76" s="1">
        <v>0</v>
      </c>
      <c r="H76" s="1">
        <v>-7.5659423951490652</v>
      </c>
      <c r="I76" s="1">
        <v>-2.2615588681152099</v>
      </c>
      <c r="J76" s="1">
        <v>-10.417982566953008</v>
      </c>
      <c r="K76" s="1">
        <v>5.1332743810005059</v>
      </c>
      <c r="L76" s="1">
        <v>2.4218404490559617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</row>
    <row r="77" spans="2:19" x14ac:dyDescent="0.25">
      <c r="B77" s="9" t="s">
        <v>156</v>
      </c>
      <c r="C77" s="1">
        <v>370.18380495199597</v>
      </c>
      <c r="D77" s="1">
        <v>10.173256695300656</v>
      </c>
      <c r="E77" s="1">
        <v>0.96965669530065701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</row>
    <row r="78" spans="2:19" x14ac:dyDescent="0.25">
      <c r="B78" s="9" t="s">
        <v>157</v>
      </c>
      <c r="C78" s="1">
        <v>722.38188479029816</v>
      </c>
      <c r="D78" s="1">
        <v>18.893191005558364</v>
      </c>
      <c r="E78" s="1">
        <v>1.8007910055583631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24.319100555836282</v>
      </c>
      <c r="N78" s="1">
        <v>7.2692963617988884</v>
      </c>
      <c r="O78" s="1">
        <v>6.1371114347678182</v>
      </c>
      <c r="P78" s="1">
        <v>-3.023951777513183</v>
      </c>
      <c r="Q78" s="1">
        <v>-4.2670522197652661</v>
      </c>
      <c r="R78" s="1">
        <v>0</v>
      </c>
      <c r="S78" s="1">
        <v>0</v>
      </c>
    </row>
    <row r="79" spans="2:19" x14ac:dyDescent="0.25">
      <c r="B79" s="9" t="s">
        <v>158</v>
      </c>
      <c r="C79" s="1">
        <v>1111.356745831228</v>
      </c>
      <c r="D79" s="1">
        <v>29.066447700859023</v>
      </c>
      <c r="E79" s="1">
        <v>2.7704477008590205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62.328954017180401</v>
      </c>
      <c r="N79" s="1">
        <v>18.630937342091968</v>
      </c>
      <c r="O79" s="1">
        <v>13.276200246640585</v>
      </c>
      <c r="P79" s="1">
        <v>-6.5416099676815787</v>
      </c>
      <c r="Q79" s="1">
        <v>-9.2260588535465207</v>
      </c>
      <c r="R79" s="1">
        <v>0</v>
      </c>
      <c r="S79" s="1">
        <v>0</v>
      </c>
    </row>
    <row r="80" spans="2:19" x14ac:dyDescent="0.25">
      <c r="B80" s="9" t="s">
        <v>159</v>
      </c>
      <c r="C80" s="1">
        <v>1444.7637695805963</v>
      </c>
      <c r="D80" s="1">
        <v>37.786382011116729</v>
      </c>
      <c r="E80" s="1">
        <v>3.6015820111167263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105.02248610409298</v>
      </c>
      <c r="N80" s="1">
        <v>31.392590955027799</v>
      </c>
      <c r="O80" s="1">
        <v>19.413311681408402</v>
      </c>
      <c r="P80" s="1">
        <v>-9.5655617451947617</v>
      </c>
      <c r="Q80" s="1">
        <v>-13.435448205477121</v>
      </c>
      <c r="R80" s="1">
        <v>0</v>
      </c>
      <c r="S80" s="1">
        <v>0</v>
      </c>
    </row>
    <row r="81" spans="2:19" x14ac:dyDescent="0.25">
      <c r="B81" s="9" t="s">
        <v>160</v>
      </c>
      <c r="C81" s="1">
        <v>190.38024254674079</v>
      </c>
      <c r="D81" s="1">
        <v>5.2319605861546234</v>
      </c>
      <c r="E81" s="1">
        <v>0.49868058615462368</v>
      </c>
      <c r="F81" s="1">
        <v>0</v>
      </c>
      <c r="G81" s="1">
        <v>0</v>
      </c>
      <c r="H81" s="1">
        <v>-7.5659423951490652</v>
      </c>
      <c r="I81" s="1">
        <v>-2.2615588681152099</v>
      </c>
      <c r="J81" s="1">
        <v>-10.417982566953008</v>
      </c>
      <c r="K81" s="1">
        <v>5.1332743810005059</v>
      </c>
      <c r="L81" s="1">
        <v>2.4218404490559617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</row>
    <row r="82" spans="2:19" x14ac:dyDescent="0.25">
      <c r="B82" s="9" t="s">
        <v>161</v>
      </c>
      <c r="C82" s="1">
        <v>370.18380495199597</v>
      </c>
      <c r="D82" s="1">
        <v>10.173256695300656</v>
      </c>
      <c r="E82" s="1">
        <v>0.96965669530065701</v>
      </c>
      <c r="F82" s="1">
        <v>18.264906518443659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34.0467407781708</v>
      </c>
      <c r="S82" s="1">
        <v>10.177014906518446</v>
      </c>
    </row>
    <row r="83" spans="2:19" x14ac:dyDescent="0.25">
      <c r="B83" s="9" t="s">
        <v>162</v>
      </c>
      <c r="C83" s="1">
        <v>722.38188479029816</v>
      </c>
      <c r="D83" s="1">
        <v>18.893191005558364</v>
      </c>
      <c r="E83" s="1">
        <v>1.8007910055583631</v>
      </c>
      <c r="F83" s="1">
        <v>45.662266296109152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24.319100555836282</v>
      </c>
      <c r="N83" s="1">
        <v>7.2692963617988884</v>
      </c>
      <c r="O83" s="1">
        <v>6.1371114347678182</v>
      </c>
      <c r="P83" s="1">
        <v>-3.023951777513183</v>
      </c>
      <c r="Q83" s="1">
        <v>-4.2670522197652661</v>
      </c>
      <c r="R83" s="1">
        <v>56.744567963617989</v>
      </c>
      <c r="S83" s="1">
        <v>16.961691510864075</v>
      </c>
    </row>
    <row r="84" spans="2:19" x14ac:dyDescent="0.25">
      <c r="B84" s="9" t="s">
        <v>163</v>
      </c>
      <c r="C84" s="1">
        <v>1111.356745831228</v>
      </c>
      <c r="D84" s="1">
        <v>29.066447700859023</v>
      </c>
      <c r="E84" s="1">
        <v>2.7704477008590205</v>
      </c>
      <c r="F84" s="1">
        <v>198.13510611419909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71.876452753916126</v>
      </c>
      <c r="N84" s="1">
        <v>21.484809247094496</v>
      </c>
      <c r="O84" s="1">
        <v>13.276200246640585</v>
      </c>
      <c r="P84" s="1">
        <v>-6.5416099676815787</v>
      </c>
      <c r="Q84" s="1">
        <v>-9.2260588535465207</v>
      </c>
      <c r="R84" s="1">
        <v>102.14022233451239</v>
      </c>
      <c r="S84" s="1">
        <v>30.531044719555332</v>
      </c>
    </row>
    <row r="85" spans="2:19" x14ac:dyDescent="0.25">
      <c r="B85" s="9">
        <v>2.1</v>
      </c>
      <c r="C85" s="1">
        <v>1444.7637695805963</v>
      </c>
      <c r="D85" s="1">
        <v>37.786382011116729</v>
      </c>
      <c r="E85" s="1">
        <v>3.6015820111167263</v>
      </c>
      <c r="F85" s="1">
        <v>297.20265917129871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119.07352198079839</v>
      </c>
      <c r="N85" s="1">
        <v>35.592628852956047</v>
      </c>
      <c r="O85" s="1">
        <v>19.413311681408402</v>
      </c>
      <c r="P85" s="1">
        <v>-9.5655617451947617</v>
      </c>
      <c r="Q85" s="1">
        <v>-13.435448205477121</v>
      </c>
      <c r="R85" s="1">
        <v>147.53587670540679</v>
      </c>
      <c r="S85" s="1">
        <v>44.100397928246593</v>
      </c>
    </row>
    <row r="86" spans="2:19" x14ac:dyDescent="0.25"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</row>
    <row r="87" spans="2:19" x14ac:dyDescent="0.25">
      <c r="B87" s="9" t="s">
        <v>164</v>
      </c>
      <c r="C87" s="1">
        <v>0</v>
      </c>
      <c r="D87" s="1">
        <v>1.4243293927538696</v>
      </c>
      <c r="E87" s="1">
        <v>0.10952939275386972</v>
      </c>
      <c r="F87" s="1">
        <v>158.80145432896751</v>
      </c>
      <c r="G87" s="1">
        <v>0</v>
      </c>
      <c r="H87" s="1">
        <v>-8.0044225208368776</v>
      </c>
      <c r="I87" s="1">
        <v>-2.3926262969892842</v>
      </c>
      <c r="J87" s="1">
        <v>-11.021751148154449</v>
      </c>
      <c r="K87" s="1">
        <v>5.4307705392073489</v>
      </c>
      <c r="L87" s="1">
        <v>7.6114985541758795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</row>
    <row r="88" spans="2:19" x14ac:dyDescent="0.25">
      <c r="B88" s="9" t="s">
        <v>165</v>
      </c>
      <c r="C88" s="1">
        <v>0</v>
      </c>
      <c r="D88" s="1">
        <v>11.068954328967513</v>
      </c>
      <c r="E88" s="1">
        <v>1.8653543289675114</v>
      </c>
      <c r="F88" s="1">
        <v>134.98123617962239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</row>
    <row r="89" spans="2:19" x14ac:dyDescent="0.25">
      <c r="B89" s="9" t="s">
        <v>166</v>
      </c>
      <c r="C89" s="1">
        <v>0</v>
      </c>
      <c r="D89" s="1">
        <v>23.124735499234561</v>
      </c>
      <c r="E89" s="1">
        <v>6.0323354992345637</v>
      </c>
      <c r="F89" s="1">
        <v>111.16101803027726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9.3384929409763568</v>
      </c>
      <c r="N89" s="1">
        <v>2.7913973464874982</v>
      </c>
      <c r="O89" s="1">
        <v>11.021751148154449</v>
      </c>
      <c r="P89" s="1">
        <v>-5.4307705392073489</v>
      </c>
      <c r="Q89" s="1">
        <v>-7.6114985541758795</v>
      </c>
      <c r="R89" s="1">
        <v>0</v>
      </c>
      <c r="S89" s="1">
        <v>0</v>
      </c>
    </row>
    <row r="90" spans="2:19" x14ac:dyDescent="0.25">
      <c r="B90" s="9" t="s">
        <v>167</v>
      </c>
      <c r="C90" s="1">
        <v>0</v>
      </c>
      <c r="D90" s="1">
        <v>1.4243293927538696</v>
      </c>
      <c r="E90" s="1">
        <v>0.10952939275386972</v>
      </c>
      <c r="F90" s="1">
        <v>158.80145432896751</v>
      </c>
      <c r="G90" s="1">
        <v>0</v>
      </c>
      <c r="H90" s="1">
        <v>-8.0044225208368776</v>
      </c>
      <c r="I90" s="1">
        <v>-2.3926262969892842</v>
      </c>
      <c r="J90" s="1">
        <v>-11.021751148154449</v>
      </c>
      <c r="K90" s="1">
        <v>5.4307705392073489</v>
      </c>
      <c r="L90" s="1">
        <v>7.6114985541758795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</row>
    <row r="91" spans="2:19" x14ac:dyDescent="0.25">
      <c r="B91" s="9" t="s">
        <v>168</v>
      </c>
      <c r="C91" s="1">
        <v>74.231374383398531</v>
      </c>
      <c r="D91" s="1">
        <v>9.7844021092022455</v>
      </c>
      <c r="E91" s="1">
        <v>0.58080210920224529</v>
      </c>
      <c r="F91" s="1">
        <v>134.98123617962239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</row>
    <row r="92" spans="2:19" x14ac:dyDescent="0.25">
      <c r="B92" s="9" t="s">
        <v>169</v>
      </c>
      <c r="C92" s="1">
        <v>99.506718829732947</v>
      </c>
      <c r="D92" s="1">
        <v>18.171032488518453</v>
      </c>
      <c r="E92" s="1">
        <v>1.0786324885184555</v>
      </c>
      <c r="F92" s="1">
        <v>111.16101803027726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9.3384929409763568</v>
      </c>
      <c r="N92" s="1">
        <v>2.7913973464874982</v>
      </c>
      <c r="O92" s="1">
        <v>11.021751148154449</v>
      </c>
      <c r="P92" s="1">
        <v>-5.4307705392073489</v>
      </c>
      <c r="Q92" s="1">
        <v>-7.6114985541758795</v>
      </c>
      <c r="R92" s="1">
        <v>0</v>
      </c>
      <c r="S92" s="1">
        <v>0</v>
      </c>
    </row>
    <row r="93" spans="2:19" x14ac:dyDescent="0.25"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</row>
    <row r="94" spans="2:19" x14ac:dyDescent="0.25">
      <c r="B94" s="9" t="s">
        <v>170</v>
      </c>
      <c r="C94" s="1">
        <v>0</v>
      </c>
      <c r="D94" s="1">
        <v>4.4295386120088454</v>
      </c>
      <c r="E94" s="1">
        <v>0.31919515223677497</v>
      </c>
      <c r="F94" s="1">
        <v>0</v>
      </c>
      <c r="G94" s="1">
        <v>3.8229290695696543</v>
      </c>
      <c r="H94" s="1">
        <v>-8.0044225208368776</v>
      </c>
      <c r="I94" s="1">
        <v>-2.3926262969892842</v>
      </c>
      <c r="J94" s="1">
        <v>-11.021751148154449</v>
      </c>
      <c r="K94" s="1">
        <v>5.4307705392073489</v>
      </c>
      <c r="L94" s="1">
        <v>7.6114985541758795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</row>
    <row r="95" spans="2:19" x14ac:dyDescent="0.25">
      <c r="B95" s="9" t="s">
        <v>171</v>
      </c>
      <c r="C95" s="1">
        <v>0</v>
      </c>
      <c r="D95" s="1">
        <v>7.6444135907467254</v>
      </c>
      <c r="E95" s="1">
        <v>0.73852667120258553</v>
      </c>
      <c r="F95" s="1">
        <v>0</v>
      </c>
      <c r="G95" s="1">
        <v>7.6458581391393086</v>
      </c>
      <c r="H95" s="1">
        <v>-8.0044225208368776</v>
      </c>
      <c r="I95" s="1">
        <v>-2.3926262969892842</v>
      </c>
      <c r="J95" s="1">
        <v>-11.021751148154449</v>
      </c>
      <c r="K95" s="1">
        <v>5.4307705392073489</v>
      </c>
      <c r="L95" s="1">
        <v>7.6114985541758795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</row>
    <row r="96" spans="2:19" x14ac:dyDescent="0.25">
      <c r="B96" s="9" t="s">
        <v>172</v>
      </c>
      <c r="C96" s="1">
        <v>0</v>
      </c>
      <c r="D96" s="1">
        <v>1.4243293927538696</v>
      </c>
      <c r="E96" s="1">
        <v>0.10952939275386972</v>
      </c>
      <c r="F96" s="1">
        <v>158.80145432896751</v>
      </c>
      <c r="G96" s="1">
        <v>0</v>
      </c>
      <c r="H96" s="1">
        <v>-8.0044225208368776</v>
      </c>
      <c r="I96" s="1">
        <v>-2.3926262969892842</v>
      </c>
      <c r="J96" s="1">
        <v>-11.021751148154449</v>
      </c>
      <c r="K96" s="1">
        <v>5.4307705392073489</v>
      </c>
      <c r="L96" s="1">
        <v>7.6114985541758795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</row>
    <row r="97" spans="2:19" x14ac:dyDescent="0.25">
      <c r="B97" s="9" t="s">
        <v>173</v>
      </c>
      <c r="C97" s="1">
        <v>0</v>
      </c>
      <c r="D97" s="1">
        <v>14.807993706412656</v>
      </c>
      <c r="E97" s="1">
        <v>2.8088502466405854</v>
      </c>
      <c r="F97" s="1">
        <v>0</v>
      </c>
      <c r="G97" s="1">
        <v>3.8229290695696543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</row>
    <row r="98" spans="2:19" x14ac:dyDescent="0.25">
      <c r="B98" s="9" t="s">
        <v>174</v>
      </c>
      <c r="C98" s="1">
        <v>0</v>
      </c>
      <c r="D98" s="1">
        <v>18.861531723082155</v>
      </c>
      <c r="E98" s="1">
        <v>4.0668448035380163</v>
      </c>
      <c r="F98" s="1">
        <v>0</v>
      </c>
      <c r="G98" s="1">
        <v>7.6458581391393086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</row>
    <row r="99" spans="2:19" x14ac:dyDescent="0.25">
      <c r="B99" s="9" t="s">
        <v>175</v>
      </c>
      <c r="C99" s="1">
        <v>0</v>
      </c>
      <c r="D99" s="1">
        <v>11.068954328967513</v>
      </c>
      <c r="E99" s="1">
        <v>1.8653543289675114</v>
      </c>
      <c r="F99" s="1">
        <v>158.80145432896751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</row>
    <row r="100" spans="2:19" x14ac:dyDescent="0.25">
      <c r="B100" s="9" t="s">
        <v>176</v>
      </c>
      <c r="C100" s="1">
        <v>68.889266882122811</v>
      </c>
      <c r="D100" s="1">
        <v>12.579945568974315</v>
      </c>
      <c r="E100" s="1">
        <v>0.58080210920224529</v>
      </c>
      <c r="F100" s="1">
        <v>0</v>
      </c>
      <c r="G100" s="1">
        <v>3.8229290695696543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</row>
    <row r="101" spans="2:19" x14ac:dyDescent="0.25">
      <c r="B101" s="9" t="s">
        <v>177</v>
      </c>
      <c r="C101" s="1">
        <v>84.197992855927879</v>
      </c>
      <c r="D101" s="1">
        <v>15.375489028746385</v>
      </c>
      <c r="E101" s="1">
        <v>0.58080210920224529</v>
      </c>
      <c r="F101" s="1">
        <v>0</v>
      </c>
      <c r="G101" s="1">
        <v>7.6458581391393086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</row>
    <row r="102" spans="2:19" x14ac:dyDescent="0.25">
      <c r="B102" s="9" t="s">
        <v>178</v>
      </c>
      <c r="C102" s="1">
        <v>74.231374383398531</v>
      </c>
      <c r="D102" s="1">
        <v>9.7844021092022455</v>
      </c>
      <c r="E102" s="1">
        <v>0.58080210920224529</v>
      </c>
      <c r="F102" s="1">
        <v>158.80145432896751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0E1FA3F7A5B9438902CB9F3F6EDB19" ma:contentTypeVersion="7" ma:contentTypeDescription="Ein neues Dokument erstellen." ma:contentTypeScope="" ma:versionID="07403381cc48dee1df0a256de3cecf73">
  <xsd:schema xmlns:xsd="http://www.w3.org/2001/XMLSchema" xmlns:xs="http://www.w3.org/2001/XMLSchema" xmlns:p="http://schemas.microsoft.com/office/2006/metadata/properties" xmlns:ns2="5d6d7f34-f693-4b9d-98e8-8f7ba0505498" targetNamespace="http://schemas.microsoft.com/office/2006/metadata/properties" ma:root="true" ma:fieldsID="9166ef5fb8592325b6595444b53615cb" ns2:_="">
    <xsd:import namespace="5d6d7f34-f693-4b9d-98e8-8f7ba05054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d7f34-f693-4b9d-98e8-8f7ba0505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B2B58C-BE2C-4AE3-859E-4A35EDF02A54}"/>
</file>

<file path=customXml/itemProps2.xml><?xml version="1.0" encoding="utf-8"?>
<ds:datastoreItem xmlns:ds="http://schemas.openxmlformats.org/officeDocument/2006/customXml" ds:itemID="{0601C74C-B2C4-4719-950D-567C11CE4B59}"/>
</file>

<file path=customXml/itemProps3.xml><?xml version="1.0" encoding="utf-8"?>
<ds:datastoreItem xmlns:ds="http://schemas.openxmlformats.org/officeDocument/2006/customXml" ds:itemID="{FF649C23-1D1F-49BB-8FF4-8B0BBD9916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Ökobilanzdaten</vt:lpstr>
      <vt:lpstr>Sachbilanzdaten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Kuhn</dc:creator>
  <cp:lastModifiedBy>Alexandra Kuhn</cp:lastModifiedBy>
  <dcterms:created xsi:type="dcterms:W3CDTF">2022-11-01T13:02:49Z</dcterms:created>
  <dcterms:modified xsi:type="dcterms:W3CDTF">2022-11-01T13:15:52Z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0x010100980E1FA3F7A5B9438902CB9F3F6EDB19</vt:lpwstr>
  </property>
</Properties>
</file>